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D:\2023\SPIP\KK PM SPIP TERBARU\"/>
    </mc:Choice>
  </mc:AlternateContent>
  <xr:revisionPtr revIDLastSave="0" documentId="13_ncr:1_{8566F122-27B3-4D8C-97BB-4325B0501F0C}" xr6:coauthVersionLast="47" xr6:coauthVersionMax="47" xr10:uidLastSave="{00000000-0000-0000-0000-000000000000}"/>
  <bookViews>
    <workbookView xWindow="-110" yWindow="-110" windowWidth="19420" windowHeight="10300" tabRatio="912" firstSheet="7" activeTab="15" xr2:uid="{00000000-000D-0000-FFFF-FFFF00000000}"/>
  </bookViews>
  <sheets>
    <sheet name="KKLEAD_SPIP" sheetId="20" r:id="rId1"/>
    <sheet name="KKLEAD I_PEMDA" sheetId="43" r:id="rId2"/>
    <sheet name="KKE 1.1 SASTRA PEMDA" sheetId="44" r:id="rId3"/>
    <sheet name="KKE 1.2 SASARAN OPD" sheetId="45" r:id="rId4"/>
    <sheet name="KKE 2.1 PROGRAM" sheetId="46" r:id="rId5"/>
    <sheet name="KKE 2.2 KEGIATAN" sheetId="47" r:id="rId6"/>
    <sheet name="KKE 2.3 SUB KEGIATAN" sheetId="48" r:id="rId7"/>
    <sheet name="KKLEAD II" sheetId="30" r:id="rId8"/>
    <sheet name="KK3.1" sheetId="22" r:id="rId9"/>
    <sheet name="KK3.2" sheetId="27" r:id="rId10"/>
    <sheet name="KK3.3" sheetId="28" r:id="rId11"/>
    <sheet name="KK3.4" sheetId="31" r:id="rId12"/>
    <sheet name="Penjelasan Parameter Strupro" sheetId="51" r:id="rId13"/>
    <sheet name="KKLEAD III" sheetId="21" r:id="rId14"/>
    <sheet name="KK 5.1A" sheetId="8" r:id="rId15"/>
    <sheet name="KK 5.1B" sheetId="50" r:id="rId16"/>
    <sheet name="KK 5.2" sheetId="55" r:id="rId17"/>
    <sheet name="KK 6" sheetId="33" r:id="rId18"/>
    <sheet name="KK 7" sheetId="32" r:id="rId19"/>
    <sheet name="KK 8" sheetId="34" r:id="rId20"/>
  </sheets>
  <definedNames>
    <definedName name="_xlnm._FilterDatabase" localSheetId="11" hidden="1">'KK3.4'!$A$4:$L$304</definedName>
    <definedName name="_xlnm._FilterDatabase" localSheetId="6" hidden="1">'KKE 2.3 SUB KEGIATAN'!$A$5:$T$80</definedName>
    <definedName name="_xlnm._FilterDatabase" localSheetId="7" hidden="1">'KKLEAD II'!$A$5:$N$85</definedName>
    <definedName name="_xlnm._FilterDatabase" localSheetId="12" hidden="1">'Penjelasan Parameter Strupro'!$A$3:$J$303</definedName>
    <definedName name="_xlnm.Print_Area" localSheetId="14">'KK 5.1A'!#REF!</definedName>
    <definedName name="_xlnm.Print_Area" localSheetId="15">'KK 5.1B'!#REF!</definedName>
    <definedName name="_xlnm.Print_Area" localSheetId="16">'KK 5.2'!#REF!</definedName>
    <definedName name="_xlnm.Print_Area" localSheetId="17">'KK 6'!$A$1:$H$26</definedName>
    <definedName name="_xlnm.Print_Area" localSheetId="18">'KK 7'!$A$1:$G$20</definedName>
    <definedName name="_xlnm.Print_Area" localSheetId="19">'KK 8'!$A$1:$G$20</definedName>
    <definedName name="_xlnm.Print_Area" localSheetId="2">'KKE 1.1 SASTRA PEMDA'!$A$1:$J$52</definedName>
    <definedName name="_xlnm.Print_Area" localSheetId="3">'KKE 1.2 SASARAN OPD'!$A$1:$N$13</definedName>
    <definedName name="_xlnm.Print_Area" localSheetId="4">'KKE 2.1 PROGRAM'!$A$1:$Q$13</definedName>
    <definedName name="_xlnm.Print_Area" localSheetId="5">'KKE 2.2 KEGIATAN'!$A$1:$S$27</definedName>
    <definedName name="_xlnm.Print_Area" localSheetId="6">'KKE 2.3 SUB KEGIATAN'!$A$1:$U$84</definedName>
    <definedName name="_xlnm.Print_Area" localSheetId="13">'KKLEAD III'!$A$1:$G$14</definedName>
    <definedName name="_xlnm.Print_Area" localSheetId="0">KKLEAD_SPIP!$B$2:$J$103</definedName>
    <definedName name="_xlnm.Print_Titles" localSheetId="17">'KK 6'!$1:$3</definedName>
    <definedName name="_xlnm.Print_Titles" localSheetId="19">'KK 8'!$1:$3</definedName>
    <definedName name="_xlnm.Print_Titles" localSheetId="0">KKLEAD_SPIP!$6:$7</definedName>
  </definedNames>
  <calcPr calcId="191029" calcMode="manual"/>
</workbook>
</file>

<file path=xl/calcChain.xml><?xml version="1.0" encoding="utf-8"?>
<calcChain xmlns="http://schemas.openxmlformats.org/spreadsheetml/2006/main">
  <c r="M6" i="50" l="1"/>
  <c r="M10" i="50" s="1"/>
  <c r="M11" i="50" s="1"/>
  <c r="M8" i="50"/>
  <c r="M7" i="50"/>
  <c r="S6" i="55"/>
  <c r="S21" i="55"/>
  <c r="S20" i="55"/>
  <c r="S19" i="55"/>
  <c r="S18" i="55"/>
  <c r="S17" i="55"/>
  <c r="S16" i="55"/>
  <c r="S15" i="55"/>
  <c r="S14" i="55"/>
  <c r="S13" i="55"/>
  <c r="S12" i="55"/>
  <c r="S11" i="55"/>
  <c r="S10" i="55"/>
  <c r="S9" i="55"/>
  <c r="S8" i="55"/>
  <c r="S7" i="55"/>
  <c r="S22" i="55" l="1"/>
  <c r="S23" i="55" s="1"/>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l="1"/>
  <c r="J50" i="8" s="1"/>
  <c r="J51" i="8" s="1"/>
  <c r="A1" i="22" l="1"/>
  <c r="T82" i="48" l="1"/>
  <c r="T81" i="48"/>
  <c r="T83" i="48" s="1"/>
  <c r="S82" i="48"/>
  <c r="S81" i="48"/>
  <c r="S83" i="48" s="1"/>
  <c r="R82" i="48"/>
  <c r="R81" i="48"/>
  <c r="R83" i="48" s="1"/>
  <c r="Q82" i="48"/>
  <c r="Q81" i="48"/>
  <c r="Q83" i="48" s="1"/>
  <c r="R25" i="47"/>
  <c r="R24" i="47"/>
  <c r="Q25" i="47"/>
  <c r="Q24" i="47"/>
  <c r="P25" i="47"/>
  <c r="P24" i="47"/>
  <c r="O25" i="47"/>
  <c r="O24" i="47"/>
  <c r="O26" i="47" s="1"/>
  <c r="N25" i="47"/>
  <c r="N24" i="47"/>
  <c r="P12" i="46"/>
  <c r="P11" i="46"/>
  <c r="P13" i="46" s="1"/>
  <c r="O12" i="46"/>
  <c r="O11" i="46"/>
  <c r="N12" i="46"/>
  <c r="N11" i="46"/>
  <c r="N13" i="46" s="1"/>
  <c r="M12" i="46"/>
  <c r="M11" i="46"/>
  <c r="L12" i="46"/>
  <c r="L11" i="46"/>
  <c r="M11" i="45"/>
  <c r="M10" i="45"/>
  <c r="M12" i="45" s="1"/>
  <c r="L11" i="45"/>
  <c r="L10" i="45"/>
  <c r="L12" i="45" s="1"/>
  <c r="K11" i="45"/>
  <c r="K10" i="45"/>
  <c r="J11" i="45"/>
  <c r="J10" i="45"/>
  <c r="I11" i="45"/>
  <c r="I10" i="45"/>
  <c r="I12" i="45" s="1"/>
  <c r="J12" i="45" l="1"/>
  <c r="O13" i="46"/>
  <c r="K12" i="45"/>
  <c r="M13" i="46"/>
  <c r="N26" i="47"/>
  <c r="L13" i="46"/>
  <c r="P26" i="47"/>
  <c r="Q26" i="47"/>
  <c r="R26" i="47"/>
  <c r="G10" i="21"/>
  <c r="G7" i="21"/>
  <c r="S6" i="22"/>
  <c r="H7" i="30" s="1"/>
  <c r="H6" i="30" s="1"/>
  <c r="G15" i="21"/>
  <c r="K77" i="30"/>
  <c r="J77" i="30"/>
  <c r="J69" i="30"/>
  <c r="I69" i="30"/>
  <c r="K67" i="30"/>
  <c r="J67" i="30"/>
  <c r="K63" i="30"/>
  <c r="J63" i="30"/>
  <c r="I63" i="30"/>
  <c r="K61" i="30"/>
  <c r="I59" i="30"/>
  <c r="K57" i="30"/>
  <c r="J57" i="30"/>
  <c r="I57" i="30"/>
  <c r="J53" i="30"/>
  <c r="I53" i="30"/>
  <c r="K51" i="30"/>
  <c r="J51" i="30"/>
  <c r="K35" i="30"/>
  <c r="J33" i="30"/>
  <c r="I33" i="30"/>
  <c r="I25" i="30"/>
  <c r="J17" i="30"/>
  <c r="I7" i="30"/>
  <c r="I6" i="30" s="1"/>
  <c r="J7" i="30"/>
  <c r="J6" i="30" s="1"/>
  <c r="K7" i="30"/>
  <c r="K8" i="30"/>
  <c r="L8" i="30" s="1"/>
  <c r="K9" i="30"/>
  <c r="L9" i="30"/>
  <c r="K10" i="30"/>
  <c r="L10" i="30"/>
  <c r="K11" i="30"/>
  <c r="L11" i="30" s="1"/>
  <c r="K12" i="30"/>
  <c r="L12" i="30" s="1"/>
  <c r="K13" i="30"/>
  <c r="L13" i="30"/>
  <c r="K14" i="30"/>
  <c r="L14" i="30"/>
  <c r="I16" i="30"/>
  <c r="I15" i="30" s="1"/>
  <c r="J16" i="30"/>
  <c r="J15" i="30" s="1"/>
  <c r="K16" i="30"/>
  <c r="K15" i="30" s="1"/>
  <c r="I18" i="30"/>
  <c r="J18" i="30"/>
  <c r="K18" i="30"/>
  <c r="I19" i="30"/>
  <c r="J19" i="30"/>
  <c r="K19" i="30"/>
  <c r="K17" i="30" s="1"/>
  <c r="I20" i="30"/>
  <c r="I17" i="30" s="1"/>
  <c r="J20" i="30"/>
  <c r="K20" i="30"/>
  <c r="I21" i="30"/>
  <c r="J21" i="30"/>
  <c r="K21" i="30"/>
  <c r="K22" i="30"/>
  <c r="L22" i="30"/>
  <c r="K23" i="30"/>
  <c r="L23" i="30" s="1"/>
  <c r="K24" i="30"/>
  <c r="L24" i="30" s="1"/>
  <c r="I26" i="30"/>
  <c r="J26" i="30"/>
  <c r="J25" i="30" s="1"/>
  <c r="K26" i="30"/>
  <c r="K25" i="30" s="1"/>
  <c r="I28" i="30"/>
  <c r="I27" i="30" s="1"/>
  <c r="J28" i="30"/>
  <c r="J27" i="30" s="1"/>
  <c r="K28" i="30"/>
  <c r="K27" i="30" s="1"/>
  <c r="I30" i="30"/>
  <c r="J30" i="30"/>
  <c r="K30" i="30"/>
  <c r="I31" i="30"/>
  <c r="I29" i="30" s="1"/>
  <c r="J31" i="30"/>
  <c r="K31" i="30"/>
  <c r="K29" i="30" s="1"/>
  <c r="I32" i="30"/>
  <c r="J32" i="30"/>
  <c r="J29" i="30" s="1"/>
  <c r="K32" i="30"/>
  <c r="I34" i="30"/>
  <c r="J34" i="30"/>
  <c r="K34" i="30"/>
  <c r="K33" i="30" s="1"/>
  <c r="I36" i="30"/>
  <c r="I35" i="30" s="1"/>
  <c r="J36" i="30"/>
  <c r="J35" i="30" s="1"/>
  <c r="K36" i="30"/>
  <c r="I37" i="30"/>
  <c r="J37" i="30"/>
  <c r="K37" i="30"/>
  <c r="I39" i="30"/>
  <c r="J39" i="30"/>
  <c r="K39" i="30"/>
  <c r="I40" i="30"/>
  <c r="J40" i="30"/>
  <c r="K40" i="30"/>
  <c r="I41" i="30"/>
  <c r="J41" i="30"/>
  <c r="K41" i="30"/>
  <c r="I43" i="30"/>
  <c r="J43" i="30"/>
  <c r="K43" i="30"/>
  <c r="K42" i="30" s="1"/>
  <c r="I44" i="30"/>
  <c r="I42" i="30" s="1"/>
  <c r="J44" i="30"/>
  <c r="J42" i="30" s="1"/>
  <c r="K44" i="30"/>
  <c r="I45" i="30"/>
  <c r="J45" i="30"/>
  <c r="K45" i="30"/>
  <c r="I46" i="30"/>
  <c r="J46" i="30"/>
  <c r="K46" i="30"/>
  <c r="I47" i="30"/>
  <c r="J47" i="30"/>
  <c r="K47" i="30"/>
  <c r="K48" i="30"/>
  <c r="L48" i="30"/>
  <c r="I50" i="30"/>
  <c r="I49" i="30" s="1"/>
  <c r="J50" i="30"/>
  <c r="J49" i="30" s="1"/>
  <c r="K50" i="30"/>
  <c r="K49" i="30" s="1"/>
  <c r="I52" i="30"/>
  <c r="I51" i="30" s="1"/>
  <c r="J52" i="30"/>
  <c r="K52" i="30"/>
  <c r="I54" i="30"/>
  <c r="J54" i="30"/>
  <c r="K54" i="30"/>
  <c r="K53" i="30" s="1"/>
  <c r="I56" i="30"/>
  <c r="I55" i="30" s="1"/>
  <c r="J56" i="30"/>
  <c r="J55" i="30" s="1"/>
  <c r="K56" i="30"/>
  <c r="K55" i="30" s="1"/>
  <c r="I58" i="30"/>
  <c r="J58" i="30"/>
  <c r="K58" i="30"/>
  <c r="I60" i="30"/>
  <c r="J60" i="30"/>
  <c r="J59" i="30" s="1"/>
  <c r="K60" i="30"/>
  <c r="K59" i="30" s="1"/>
  <c r="I62" i="30"/>
  <c r="I61" i="30" s="1"/>
  <c r="J62" i="30"/>
  <c r="J61" i="30" s="1"/>
  <c r="K62" i="30"/>
  <c r="I64" i="30"/>
  <c r="J64" i="30"/>
  <c r="K64" i="30"/>
  <c r="I66" i="30"/>
  <c r="I65" i="30" s="1"/>
  <c r="J66" i="30"/>
  <c r="J65" i="30" s="1"/>
  <c r="K66" i="30"/>
  <c r="K65" i="30" s="1"/>
  <c r="I68" i="30"/>
  <c r="I67" i="30" s="1"/>
  <c r="J68" i="30"/>
  <c r="K68" i="30"/>
  <c r="I70" i="30"/>
  <c r="J70" i="30"/>
  <c r="K70" i="30"/>
  <c r="K69" i="30" s="1"/>
  <c r="I72" i="30"/>
  <c r="I71" i="30" s="1"/>
  <c r="J72" i="30"/>
  <c r="J71" i="30" s="1"/>
  <c r="K72" i="30"/>
  <c r="K71" i="30" s="1"/>
  <c r="I73" i="30"/>
  <c r="J73" i="30"/>
  <c r="K73" i="30"/>
  <c r="I74" i="30"/>
  <c r="J74" i="30"/>
  <c r="K74" i="30"/>
  <c r="I75" i="30"/>
  <c r="J75" i="30"/>
  <c r="K75" i="30"/>
  <c r="K76" i="30"/>
  <c r="L76" i="30"/>
  <c r="I78" i="30"/>
  <c r="I77" i="30" s="1"/>
  <c r="J78" i="30"/>
  <c r="K78" i="30"/>
  <c r="I80" i="30"/>
  <c r="I79" i="30" s="1"/>
  <c r="J80" i="30"/>
  <c r="J79" i="30" s="1"/>
  <c r="K80" i="30"/>
  <c r="I81" i="30"/>
  <c r="J81" i="30"/>
  <c r="K81" i="30"/>
  <c r="K79" i="30" s="1"/>
  <c r="I82" i="30"/>
  <c r="J82" i="30"/>
  <c r="K82" i="30"/>
  <c r="I84" i="30"/>
  <c r="I83" i="30" s="1"/>
  <c r="J84" i="30"/>
  <c r="K84" i="30"/>
  <c r="K83" i="30" s="1"/>
  <c r="I85" i="30"/>
  <c r="J85" i="30"/>
  <c r="J83" i="30" s="1"/>
  <c r="K85" i="30"/>
  <c r="K6" i="30" l="1"/>
  <c r="L6" i="30"/>
  <c r="L7" i="30"/>
  <c r="H40" i="43" l="1"/>
  <c r="H41" i="43"/>
  <c r="H42" i="43"/>
  <c r="H28" i="43"/>
  <c r="H15" i="43"/>
  <c r="H16" i="43"/>
  <c r="H17" i="43"/>
  <c r="F50" i="44"/>
  <c r="G50" i="44"/>
  <c r="H50" i="44"/>
  <c r="I50" i="44"/>
  <c r="E50" i="44"/>
  <c r="E51" i="44"/>
  <c r="F51" i="44"/>
  <c r="G51" i="44"/>
  <c r="H51" i="44"/>
  <c r="I51" i="44"/>
  <c r="A1" i="27"/>
  <c r="G14" i="21"/>
  <c r="G12" i="21"/>
  <c r="E99" i="20"/>
  <c r="E98" i="20"/>
  <c r="E96" i="20"/>
  <c r="E95" i="20"/>
  <c r="E94" i="20"/>
  <c r="E93" i="20"/>
  <c r="E92" i="20"/>
  <c r="E90" i="20"/>
  <c r="E89" i="20"/>
  <c r="E88" i="20"/>
  <c r="E87" i="20"/>
  <c r="E86" i="20"/>
  <c r="H39" i="43" l="1"/>
  <c r="H38" i="43" s="1"/>
  <c r="H37" i="43"/>
  <c r="H36" i="43"/>
  <c r="H35" i="43"/>
  <c r="H34" i="43"/>
  <c r="H33" i="43"/>
  <c r="H29" i="43"/>
  <c r="H31" i="43"/>
  <c r="H30" i="43"/>
  <c r="H27" i="43"/>
  <c r="H18" i="43"/>
  <c r="H14" i="43"/>
  <c r="E52" i="44"/>
  <c r="H8" i="43" s="1"/>
  <c r="I52" i="44"/>
  <c r="H12" i="43" s="1"/>
  <c r="H52" i="44"/>
  <c r="H11" i="43" s="1"/>
  <c r="G52" i="44"/>
  <c r="H10" i="43" s="1"/>
  <c r="F52" i="44"/>
  <c r="H9" i="43" s="1"/>
  <c r="D4" i="34"/>
  <c r="E4" i="34"/>
  <c r="F4" i="34"/>
  <c r="G4" i="34"/>
  <c r="C4" i="34"/>
  <c r="G4" i="32"/>
  <c r="F4" i="32"/>
  <c r="E4" i="32"/>
  <c r="D4" i="32"/>
  <c r="C4" i="32"/>
  <c r="L5" i="31"/>
  <c r="H13" i="43" l="1"/>
  <c r="I13" i="43" s="1"/>
  <c r="H26" i="43"/>
  <c r="H32" i="43"/>
  <c r="H7" i="43"/>
  <c r="I7" i="43" s="1"/>
  <c r="I19" i="43" l="1"/>
  <c r="G38" i="43"/>
  <c r="G32" i="43"/>
  <c r="G26" i="43"/>
  <c r="I26" i="43" s="1"/>
  <c r="L278" i="31"/>
  <c r="L294" i="31"/>
  <c r="L272" i="31"/>
  <c r="L246" i="31"/>
  <c r="L240" i="31"/>
  <c r="L234" i="31"/>
  <c r="L228" i="31"/>
  <c r="L222" i="31"/>
  <c r="L216" i="31"/>
  <c r="L210" i="31"/>
  <c r="L204" i="31"/>
  <c r="L198" i="31"/>
  <c r="L192" i="31"/>
  <c r="L186" i="31"/>
  <c r="L180" i="31"/>
  <c r="L149" i="31"/>
  <c r="L133" i="31"/>
  <c r="L122" i="31"/>
  <c r="L116" i="31"/>
  <c r="L100" i="31"/>
  <c r="L94" i="31"/>
  <c r="L88" i="31"/>
  <c r="L52" i="31"/>
  <c r="L46" i="31"/>
  <c r="L234" i="28"/>
  <c r="L218" i="28"/>
  <c r="L212" i="28"/>
  <c r="L191" i="28"/>
  <c r="L185" i="28"/>
  <c r="L179" i="28"/>
  <c r="L173" i="28"/>
  <c r="L167" i="28"/>
  <c r="L161" i="28"/>
  <c r="L155" i="28"/>
  <c r="L149" i="28"/>
  <c r="L143" i="28"/>
  <c r="L137" i="28"/>
  <c r="L131" i="28"/>
  <c r="L125" i="28"/>
  <c r="L99" i="28"/>
  <c r="L83" i="28"/>
  <c r="L72" i="28"/>
  <c r="L66" i="28"/>
  <c r="L50" i="28"/>
  <c r="L44" i="28"/>
  <c r="L38" i="28"/>
  <c r="L17" i="28"/>
  <c r="L11" i="28"/>
  <c r="L5" i="28"/>
  <c r="L234" i="27"/>
  <c r="L218" i="27"/>
  <c r="L212" i="27"/>
  <c r="L191" i="27"/>
  <c r="L185" i="27"/>
  <c r="L179" i="27"/>
  <c r="L173" i="27"/>
  <c r="L167" i="27"/>
  <c r="L161" i="27"/>
  <c r="L155" i="27"/>
  <c r="L149" i="27"/>
  <c r="L143" i="27"/>
  <c r="L137" i="27"/>
  <c r="L131" i="27"/>
  <c r="L125" i="27"/>
  <c r="L99" i="27"/>
  <c r="L83" i="27"/>
  <c r="L72" i="27"/>
  <c r="L66" i="27"/>
  <c r="L50" i="27"/>
  <c r="L44" i="27"/>
  <c r="L38" i="27"/>
  <c r="L17" i="27"/>
  <c r="L11" i="27"/>
  <c r="L5" i="27"/>
  <c r="S240" i="22"/>
  <c r="H85" i="30" s="1"/>
  <c r="L85" i="30" s="1"/>
  <c r="S235" i="22"/>
  <c r="H84" i="30" s="1"/>
  <c r="S229" i="22"/>
  <c r="H82" i="30" s="1"/>
  <c r="L82" i="30" s="1"/>
  <c r="S224" i="22"/>
  <c r="H81" i="30" s="1"/>
  <c r="L81" i="30" s="1"/>
  <c r="S219" i="22"/>
  <c r="H80" i="30" s="1"/>
  <c r="S213" i="22"/>
  <c r="H78" i="30" s="1"/>
  <c r="S207" i="22"/>
  <c r="H75" i="30" s="1"/>
  <c r="L75" i="30" s="1"/>
  <c r="S202" i="22"/>
  <c r="H74" i="30" s="1"/>
  <c r="L74" i="30" s="1"/>
  <c r="S197" i="22"/>
  <c r="H73" i="30" s="1"/>
  <c r="L73" i="30" s="1"/>
  <c r="S192" i="22"/>
  <c r="H72" i="30" s="1"/>
  <c r="S186" i="22"/>
  <c r="H70" i="30" s="1"/>
  <c r="S180" i="22"/>
  <c r="S174" i="22"/>
  <c r="S168" i="22"/>
  <c r="S162" i="22"/>
  <c r="S156" i="22"/>
  <c r="S150" i="22"/>
  <c r="H58" i="30" s="1"/>
  <c r="S144" i="22"/>
  <c r="H56" i="30" s="1"/>
  <c r="S138" i="22"/>
  <c r="H54" i="30" s="1"/>
  <c r="S132" i="22"/>
  <c r="S126" i="22"/>
  <c r="S120" i="22"/>
  <c r="H47" i="30" s="1"/>
  <c r="L47" i="30" s="1"/>
  <c r="S115" i="22"/>
  <c r="H46" i="30" s="1"/>
  <c r="L46" i="30" s="1"/>
  <c r="S110" i="22"/>
  <c r="H45" i="30" s="1"/>
  <c r="L45" i="30" s="1"/>
  <c r="S105" i="22"/>
  <c r="H44" i="30" s="1"/>
  <c r="L44" i="30" s="1"/>
  <c r="S100" i="22"/>
  <c r="H43" i="30" s="1"/>
  <c r="S94" i="22"/>
  <c r="H41" i="30" s="1"/>
  <c r="L41" i="30" s="1"/>
  <c r="S89" i="22"/>
  <c r="H40" i="30" s="1"/>
  <c r="L40" i="30" s="1"/>
  <c r="S84" i="22"/>
  <c r="S78" i="22"/>
  <c r="H37" i="30" s="1"/>
  <c r="L37" i="30" s="1"/>
  <c r="S73" i="22"/>
  <c r="S67" i="22"/>
  <c r="S61" i="22"/>
  <c r="H32" i="30" s="1"/>
  <c r="L32" i="30" s="1"/>
  <c r="S56" i="22"/>
  <c r="H31" i="30" s="1"/>
  <c r="L31" i="30" s="1"/>
  <c r="S51" i="22"/>
  <c r="H30" i="30" s="1"/>
  <c r="S45" i="22"/>
  <c r="H28" i="30" s="1"/>
  <c r="S39" i="22"/>
  <c r="S33" i="22"/>
  <c r="H21" i="30" s="1"/>
  <c r="L21" i="30" s="1"/>
  <c r="S28" i="22"/>
  <c r="H20" i="30" s="1"/>
  <c r="L20" i="30" s="1"/>
  <c r="S23" i="22"/>
  <c r="H19" i="30" s="1"/>
  <c r="L19" i="30" s="1"/>
  <c r="S18" i="22"/>
  <c r="H18" i="30" s="1"/>
  <c r="S12" i="22"/>
  <c r="H16" i="30" s="1"/>
  <c r="S5" i="22"/>
  <c r="H29" i="30" l="1"/>
  <c r="L29" i="30" s="1"/>
  <c r="L30" i="30"/>
  <c r="H42" i="30"/>
  <c r="L42" i="30" s="1"/>
  <c r="L43" i="30"/>
  <c r="H57" i="30"/>
  <c r="L57" i="30" s="1"/>
  <c r="L58" i="30"/>
  <c r="S66" i="22"/>
  <c r="H34" i="30"/>
  <c r="S155" i="22"/>
  <c r="H60" i="30"/>
  <c r="S72" i="22"/>
  <c r="H36" i="30"/>
  <c r="L78" i="30"/>
  <c r="H77" i="30"/>
  <c r="L77" i="30" s="1"/>
  <c r="S38" i="22"/>
  <c r="H26" i="30"/>
  <c r="S83" i="22"/>
  <c r="H39" i="30"/>
  <c r="S125" i="22"/>
  <c r="H50" i="30"/>
  <c r="S173" i="22"/>
  <c r="H66" i="30"/>
  <c r="L80" i="30"/>
  <c r="H79" i="30"/>
  <c r="L79" i="30" s="1"/>
  <c r="L70" i="30"/>
  <c r="H69" i="30"/>
  <c r="L69" i="30" s="1"/>
  <c r="L18" i="30"/>
  <c r="H17" i="30"/>
  <c r="L17" i="30" s="1"/>
  <c r="S161" i="22"/>
  <c r="H62" i="30"/>
  <c r="S167" i="22"/>
  <c r="H64" i="30"/>
  <c r="H27" i="30"/>
  <c r="L27" i="30" s="1"/>
  <c r="L28" i="30"/>
  <c r="S131" i="22"/>
  <c r="H52" i="30"/>
  <c r="S179" i="22"/>
  <c r="H68" i="30"/>
  <c r="L54" i="30"/>
  <c r="H53" i="30"/>
  <c r="L53" i="30" s="1"/>
  <c r="H15" i="30"/>
  <c r="L15" i="30" s="1"/>
  <c r="L16" i="30"/>
  <c r="L56" i="30"/>
  <c r="H55" i="30"/>
  <c r="L55" i="30" s="1"/>
  <c r="L72" i="30"/>
  <c r="H71" i="30"/>
  <c r="L71" i="30" s="1"/>
  <c r="H83" i="30"/>
  <c r="L83" i="30" s="1"/>
  <c r="L84" i="30"/>
  <c r="S44" i="22"/>
  <c r="S137" i="22"/>
  <c r="S185" i="22"/>
  <c r="S50" i="22"/>
  <c r="S143" i="22"/>
  <c r="S191" i="22"/>
  <c r="S149" i="22"/>
  <c r="S212" i="22"/>
  <c r="S218" i="22"/>
  <c r="S11" i="22"/>
  <c r="S99" i="22"/>
  <c r="S17" i="22"/>
  <c r="S234" i="22"/>
  <c r="A5" i="48"/>
  <c r="B5" i="48" s="1"/>
  <c r="C5" i="48" s="1"/>
  <c r="D5" i="48" s="1"/>
  <c r="A5" i="47"/>
  <c r="B5" i="47" s="1"/>
  <c r="C5" i="47" s="1"/>
  <c r="D5" i="47" s="1"/>
  <c r="B5" i="46"/>
  <c r="C5" i="46" s="1"/>
  <c r="D5" i="46" s="1"/>
  <c r="H5" i="45"/>
  <c r="I5" i="45" s="1"/>
  <c r="J5" i="45" s="1"/>
  <c r="K5" i="45" s="1"/>
  <c r="L5" i="45" s="1"/>
  <c r="M5" i="45" s="1"/>
  <c r="B5" i="45"/>
  <c r="C5" i="45" s="1"/>
  <c r="D5" i="45" s="1"/>
  <c r="E5" i="45" s="1"/>
  <c r="F5" i="45" s="1"/>
  <c r="B4" i="44"/>
  <c r="C4" i="44" s="1"/>
  <c r="D4" i="44" s="1"/>
  <c r="E4" i="44" s="1"/>
  <c r="F4" i="44" s="1"/>
  <c r="G4" i="44" s="1"/>
  <c r="H4" i="44" s="1"/>
  <c r="I4" i="44" s="1"/>
  <c r="J4" i="44" s="1"/>
  <c r="H63" i="30" l="1"/>
  <c r="L63" i="30" s="1"/>
  <c r="L64" i="30"/>
  <c r="L26" i="30"/>
  <c r="H25" i="30"/>
  <c r="L25" i="30" s="1"/>
  <c r="L34" i="30"/>
  <c r="H33" i="30"/>
  <c r="L33" i="30" s="1"/>
  <c r="L39" i="30"/>
  <c r="H38" i="30"/>
  <c r="L38" i="30" s="1"/>
  <c r="L60" i="30"/>
  <c r="H59" i="30"/>
  <c r="L59" i="30" s="1"/>
  <c r="H67" i="30"/>
  <c r="L67" i="30" s="1"/>
  <c r="L68" i="30"/>
  <c r="L62" i="30"/>
  <c r="H61" i="30"/>
  <c r="L61" i="30" s="1"/>
  <c r="L66" i="30"/>
  <c r="H65" i="30"/>
  <c r="L65" i="30" s="1"/>
  <c r="L52" i="30"/>
  <c r="H51" i="30"/>
  <c r="L51" i="30" s="1"/>
  <c r="L50" i="30"/>
  <c r="H49" i="30"/>
  <c r="L49" i="30" s="1"/>
  <c r="H35" i="30"/>
  <c r="L35" i="30" s="1"/>
  <c r="L36" i="30"/>
  <c r="E5" i="46"/>
  <c r="F5" i="46" s="1"/>
  <c r="G5" i="46" s="1"/>
  <c r="E5" i="48"/>
  <c r="F5" i="48" s="1"/>
  <c r="G5" i="48" s="1"/>
  <c r="H5" i="48" s="1"/>
  <c r="E5" i="47"/>
  <c r="F5" i="47" s="1"/>
  <c r="G5" i="47" s="1"/>
  <c r="H5" i="47" s="1"/>
  <c r="I5" i="47" s="1"/>
  <c r="J5" i="47" s="1"/>
  <c r="K5" i="47" s="1"/>
  <c r="I38" i="43"/>
  <c r="H5" i="46" l="1"/>
  <c r="I5" i="46" s="1"/>
  <c r="J5" i="46" s="1"/>
  <c r="K5" i="46" s="1"/>
  <c r="L5" i="46" s="1"/>
  <c r="M5" i="46" s="1"/>
  <c r="N5" i="46" s="1"/>
  <c r="O5" i="46" s="1"/>
  <c r="P5" i="46" s="1"/>
  <c r="Q5" i="46" s="1"/>
  <c r="I5" i="48"/>
  <c r="J5" i="48" s="1"/>
  <c r="K5" i="48" s="1"/>
  <c r="L5" i="48" s="1"/>
  <c r="M5" i="48" s="1"/>
  <c r="N5" i="48" s="1"/>
  <c r="O5" i="48" s="1"/>
  <c r="P5" i="48" s="1"/>
  <c r="L5" i="47"/>
  <c r="M5" i="47" s="1"/>
  <c r="I32" i="43"/>
  <c r="Q5" i="48" l="1"/>
  <c r="R5" i="48" s="1"/>
  <c r="S5" i="48" s="1"/>
  <c r="T5" i="48" s="1"/>
  <c r="U5" i="48" s="1"/>
  <c r="I43" i="43"/>
  <c r="I44" i="43" s="1"/>
  <c r="D10" i="20" s="1"/>
  <c r="N5" i="47"/>
  <c r="O5" i="47" s="1"/>
  <c r="P5" i="47" s="1"/>
  <c r="Q5" i="47" s="1"/>
  <c r="I20" i="43"/>
  <c r="D9" i="20" s="1"/>
  <c r="G8" i="21"/>
  <c r="D57" i="20"/>
  <c r="G57" i="20" s="1"/>
  <c r="D55" i="20"/>
  <c r="G55" i="20" s="1"/>
  <c r="D53" i="20"/>
  <c r="G53" i="20" s="1"/>
  <c r="A1" i="31"/>
  <c r="A1" i="28"/>
  <c r="D97" i="20"/>
  <c r="D91" i="20"/>
  <c r="D85" i="20"/>
  <c r="D100" i="20" s="1"/>
  <c r="D76" i="20"/>
  <c r="D70" i="20"/>
  <c r="D79" i="20" s="1"/>
  <c r="D68" i="20"/>
  <c r="E59" i="20"/>
  <c r="E38" i="20"/>
  <c r="E37" i="20"/>
  <c r="E36" i="20"/>
  <c r="E35" i="20"/>
  <c r="E34" i="20"/>
  <c r="E33" i="20"/>
  <c r="E32" i="20"/>
  <c r="E31" i="20"/>
  <c r="E30" i="20"/>
  <c r="E29" i="20"/>
  <c r="E28" i="20"/>
  <c r="E23" i="20"/>
  <c r="E22" i="20"/>
  <c r="E21" i="20"/>
  <c r="E20" i="20"/>
  <c r="E19" i="20"/>
  <c r="E18" i="20"/>
  <c r="E17" i="20"/>
  <c r="E16" i="20"/>
  <c r="E11" i="20"/>
  <c r="G6" i="21" l="1"/>
  <c r="D50" i="20" s="1"/>
  <c r="D51" i="20"/>
  <c r="G51" i="20" s="1"/>
  <c r="R5" i="47"/>
  <c r="S5" i="47" s="1"/>
  <c r="D18" i="20"/>
  <c r="D38" i="20"/>
  <c r="D17" i="20"/>
  <c r="E77" i="20"/>
  <c r="D31" i="20"/>
  <c r="D40" i="20"/>
  <c r="E74" i="20"/>
  <c r="E72" i="20"/>
  <c r="D43" i="20"/>
  <c r="G10" i="20"/>
  <c r="D26" i="20"/>
  <c r="D21" i="20"/>
  <c r="D22" i="20"/>
  <c r="D16" i="20"/>
  <c r="E78" i="20" l="1"/>
  <c r="F78" i="20" s="1"/>
  <c r="G50" i="20"/>
  <c r="G59" i="20" s="1"/>
  <c r="H60" i="20" s="1"/>
  <c r="E75" i="20"/>
  <c r="E73" i="20"/>
  <c r="E71" i="20"/>
  <c r="D36" i="20"/>
  <c r="G36" i="20" s="1"/>
  <c r="D23" i="20"/>
  <c r="G23" i="20" s="1"/>
  <c r="D35" i="20"/>
  <c r="G35" i="20" s="1"/>
  <c r="D41" i="20"/>
  <c r="G41" i="20" s="1"/>
  <c r="D29" i="20"/>
  <c r="G29" i="20" s="1"/>
  <c r="D33" i="20"/>
  <c r="G33" i="20" s="1"/>
  <c r="D44" i="20"/>
  <c r="G44" i="20" s="1"/>
  <c r="D37" i="20"/>
  <c r="G37" i="20" s="1"/>
  <c r="D32" i="20"/>
  <c r="G32" i="20" s="1"/>
  <c r="F72" i="20"/>
  <c r="D25" i="20"/>
  <c r="G25" i="20" s="1"/>
  <c r="D28" i="20"/>
  <c r="G28" i="20" s="1"/>
  <c r="D30" i="20"/>
  <c r="G30" i="20" s="1"/>
  <c r="D34" i="20"/>
  <c r="G34" i="20" s="1"/>
  <c r="D20" i="20"/>
  <c r="G20" i="20" s="1"/>
  <c r="D19" i="20"/>
  <c r="G19" i="20" s="1"/>
  <c r="G17" i="20"/>
  <c r="I102" i="20"/>
  <c r="G38" i="20"/>
  <c r="F89" i="20"/>
  <c r="G40" i="20"/>
  <c r="F93" i="20"/>
  <c r="G43" i="20"/>
  <c r="G31" i="20"/>
  <c r="G9" i="20"/>
  <c r="G11" i="20" s="1"/>
  <c r="H12" i="20" s="1"/>
  <c r="F88" i="20"/>
  <c r="F92" i="20"/>
  <c r="G18" i="20"/>
  <c r="F74" i="20"/>
  <c r="F94" i="20"/>
  <c r="G26" i="20"/>
  <c r="G21" i="20"/>
  <c r="G22" i="20"/>
  <c r="F77" i="20" l="1"/>
  <c r="F76" i="20" s="1"/>
  <c r="E69" i="20"/>
  <c r="F69" i="20" s="1"/>
  <c r="F68" i="20" s="1"/>
  <c r="F75" i="20"/>
  <c r="F71" i="20"/>
  <c r="F73" i="20"/>
  <c r="F70" i="20" l="1"/>
  <c r="F79" i="20" s="1"/>
  <c r="I64" i="20" s="1"/>
  <c r="F86" i="20"/>
  <c r="F95" i="20"/>
  <c r="F90" i="20"/>
  <c r="F98" i="20"/>
  <c r="F87" i="20"/>
  <c r="F99" i="20"/>
  <c r="G16" i="20"/>
  <c r="G45" i="20" s="1"/>
  <c r="H46" i="20" s="1"/>
  <c r="I61" i="20" s="1"/>
  <c r="F96" i="20"/>
  <c r="F97" i="20" l="1"/>
  <c r="F91" i="20"/>
  <c r="F85" i="20"/>
  <c r="F100" i="20" l="1"/>
  <c r="I8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PKD2_2</author>
  </authors>
  <commentList>
    <comment ref="M6" authorId="0" shapeId="0" xr:uid="{00000000-0006-0000-0300-000001000000}">
      <text>
        <r>
          <rPr>
            <sz val="9"/>
            <color indexed="81"/>
            <rFont val="Tahoma"/>
            <family val="2"/>
          </rPr>
          <t>KARENA:</t>
        </r>
      </text>
    </comment>
    <comment ref="M7" authorId="0" shapeId="0" xr:uid="{00000000-0006-0000-0300-000002000000}">
      <text>
        <r>
          <rPr>
            <sz val="9"/>
            <color indexed="81"/>
            <rFont val="Tahoma"/>
            <family val="2"/>
          </rPr>
          <t>KARENA:</t>
        </r>
      </text>
    </comment>
    <comment ref="M8" authorId="0" shapeId="0" xr:uid="{00000000-0006-0000-0300-000003000000}">
      <text>
        <r>
          <rPr>
            <sz val="9"/>
            <color indexed="81"/>
            <rFont val="Tahoma"/>
            <family val="2"/>
          </rPr>
          <t>KARENA: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dana</author>
  </authors>
  <commentList>
    <comment ref="L3" authorId="0" shapeId="0" xr:uid="{00000000-0006-0000-0700-000001000000}">
      <text>
        <r>
          <rPr>
            <b/>
            <sz val="9"/>
            <color rgb="FF000000"/>
            <rFont val="Tahoma"/>
            <family val="2"/>
          </rPr>
          <t>dana:</t>
        </r>
        <r>
          <rPr>
            <sz val="9"/>
            <color rgb="FF000000"/>
            <rFont val="Tahoma"/>
            <family val="2"/>
          </rPr>
          <t xml:space="preserve">
METODE RATA2</t>
        </r>
      </text>
    </comment>
    <comment ref="M3" authorId="0" shapeId="0" xr:uid="{00000000-0006-0000-0700-000002000000}">
      <text>
        <r>
          <rPr>
            <b/>
            <sz val="9"/>
            <color rgb="FF000000"/>
            <rFont val="Tahoma"/>
            <family val="2"/>
          </rPr>
          <t>dana:</t>
        </r>
        <r>
          <rPr>
            <sz val="9"/>
            <color rgb="FF000000"/>
            <rFont val="Tahoma"/>
            <family val="2"/>
          </rPr>
          <t xml:space="preserve">
METODE RATA2</t>
        </r>
      </text>
    </comment>
  </commentList>
</comments>
</file>

<file path=xl/sharedStrings.xml><?xml version="1.0" encoding="utf-8"?>
<sst xmlns="http://schemas.openxmlformats.org/spreadsheetml/2006/main" count="9991" uniqueCount="1615">
  <si>
    <t>Skor</t>
  </si>
  <si>
    <t>Bobot
Unsur</t>
  </si>
  <si>
    <t>Bobot Komponen</t>
  </si>
  <si>
    <t>Nilai
Unsur</t>
  </si>
  <si>
    <t>Nilai Komponen</t>
  </si>
  <si>
    <t>Nilai Akhir</t>
  </si>
  <si>
    <t>PENETAPAN TUJUAN</t>
  </si>
  <si>
    <t>Kualitas Sasaran Strategis</t>
  </si>
  <si>
    <t>SUB JUMLAH PERENCANAAN</t>
  </si>
  <si>
    <t>BOBOT PERENCANAAN</t>
  </si>
  <si>
    <t>STRUKTUR DAN PROSES</t>
  </si>
  <si>
    <t>Lingkungan Pengendalian</t>
  </si>
  <si>
    <t>Penegakan Integritas dan Nilai Etika (1.1)</t>
  </si>
  <si>
    <t>Komitmen terhadap Kompetensi (1.2)</t>
  </si>
  <si>
    <t>Kepemimpinan yang Kondusif (1.3)</t>
  </si>
  <si>
    <t>Pembentukan Struktur Organisasi yang Sesuai dengan Kebutuhan (1.4)</t>
  </si>
  <si>
    <t>Pendelegasian Wewenang dan Tanggung Jawab yang Tepat (1.5)</t>
  </si>
  <si>
    <t>Penyusunan dan Penerapan Kebijakan yang Sehat tentang Pembinaan SDM (1.6)</t>
  </si>
  <si>
    <t>Perwujudan Peran APIP yang Efektif (1.7)</t>
  </si>
  <si>
    <t>Hubungan Kerja yang Baik dengan Instansi Pemerintah Terkait (1.8)</t>
  </si>
  <si>
    <t>Penilaian Risiko</t>
  </si>
  <si>
    <t>Identifikasi Risiko (2.1)</t>
  </si>
  <si>
    <t>Analisis Risiko (2.2)</t>
  </si>
  <si>
    <t>Kegiatan Pengendalian</t>
  </si>
  <si>
    <t>Reviu atas Kinerja Instansi Pemerintah (3.1)</t>
  </si>
  <si>
    <t>Pembinaan Sumber Daya Manusia (3.2)</t>
  </si>
  <si>
    <t>Pengendalian atas Pengelolaan Sistem Informasi (3.3)</t>
  </si>
  <si>
    <t>Pengendalian Fisik atas Aset (3.4)</t>
  </si>
  <si>
    <t>Penetapan dan Reviu atas Indikator dan Ukuran Kinerja (3.5)</t>
  </si>
  <si>
    <t>Pemisahan Fungsi (3.6)</t>
  </si>
  <si>
    <t>Otorisasi atas Transaksi dan Kejadian yang Penting (3.7)</t>
  </si>
  <si>
    <t>Pencatatan yang Akurat dan Tepat Waktu atas Transaksi dan Kejadian (3.8)</t>
  </si>
  <si>
    <t>Pembatasan Akses atas Sumber Daya dan Pencatatannya (3.9)</t>
  </si>
  <si>
    <t>Akuntabilitas terhadap Sumber Daya dan Pencatatannya (3.10)</t>
  </si>
  <si>
    <t>Dokumentasi yang Baik atas SPI serta Transaksi dan Kejadian Penting (3.11)</t>
  </si>
  <si>
    <t>Informasi dan Komunikasi</t>
  </si>
  <si>
    <t>Informasi yang Relevan (4.1)</t>
  </si>
  <si>
    <t>Komunikasi yang Efektif (4.2)</t>
  </si>
  <si>
    <t>Pemantauan</t>
  </si>
  <si>
    <t>Pemantauan Berkelanjutan (5.1)</t>
  </si>
  <si>
    <t>Evaluasi Terpisah (5.2)</t>
  </si>
  <si>
    <t>SUB JUMLAH STRUKTUR DAN PROSES</t>
  </si>
  <si>
    <t>BOBOT STRUKTUR DAN PROSES</t>
  </si>
  <si>
    <t>Efektivitas dan Efisiensi</t>
  </si>
  <si>
    <t>Capaian Outcome</t>
  </si>
  <si>
    <t>Capaian Output</t>
  </si>
  <si>
    <t>Keandalan Laporan Keuangan</t>
  </si>
  <si>
    <t>Opini LK</t>
  </si>
  <si>
    <t>Pengamanan atas Aset</t>
  </si>
  <si>
    <t>Ketaatan pada Peraturan</t>
  </si>
  <si>
    <t>Temuan Ketaatan - BPK</t>
  </si>
  <si>
    <t>IEPK</t>
  </si>
  <si>
    <t>SUB JUMLAH HASIL</t>
  </si>
  <si>
    <t>BOBOT HASIL</t>
  </si>
  <si>
    <t>AREA/KOMPONEN</t>
  </si>
  <si>
    <t>BOBOT</t>
  </si>
  <si>
    <t>SKOR</t>
  </si>
  <si>
    <t>NILAI</t>
  </si>
  <si>
    <t>PERENCANAAN</t>
  </si>
  <si>
    <t xml:space="preserve">      KUALITAS PERENCANAAN</t>
  </si>
  <si>
    <t>KAPABILITAS</t>
  </si>
  <si>
    <t xml:space="preserve">     KEPEMIMPINAN</t>
  </si>
  <si>
    <t xml:space="preserve">     KEBIJAKAN MANAJEMEN RISIKO</t>
  </si>
  <si>
    <t xml:space="preserve">     SUMBER DAYA MANUSIA</t>
  </si>
  <si>
    <t xml:space="preserve">     KEMITRAAN</t>
  </si>
  <si>
    <t xml:space="preserve">     PROSES MANAJEMEN RISIKO</t>
  </si>
  <si>
    <t>HASIL</t>
  </si>
  <si>
    <t xml:space="preserve">     AKTIVITAS PENANGANAN RISIKO</t>
  </si>
  <si>
    <t xml:space="preserve">     OUTCOMES</t>
  </si>
  <si>
    <t>TOTAL</t>
  </si>
  <si>
    <t>PILAR</t>
  </si>
  <si>
    <t>KAPABILITAS PENGELOLAAN RISIKO KORUPSI</t>
  </si>
  <si>
    <t xml:space="preserve">     KEBIJAKAN ANTIKORUPSI</t>
  </si>
  <si>
    <t xml:space="preserve">     SEPERANGKAT SISTEM ANTIKORUPSI</t>
  </si>
  <si>
    <t xml:space="preserve">     DUKUNGAN SUMBER DAYA</t>
  </si>
  <si>
    <t xml:space="preserve">     POWER (KUASA &amp; WEWEWANG)</t>
  </si>
  <si>
    <t xml:space="preserve">     PEMBELAJARAN ANTIKORUPSI</t>
  </si>
  <si>
    <t>PENERAPAN STRATEGI PENCEGAHAN</t>
  </si>
  <si>
    <t xml:space="preserve">     ASESMEN DAN MITIGASI RISIKO KORUPSI</t>
  </si>
  <si>
    <t xml:space="preserve">     SALURAN PELAPORAN INTERNAL YANG EFEKTIF DAN KREDIBEL</t>
  </si>
  <si>
    <t xml:space="preserve">     KEPEMIMPINAN ETIS</t>
  </si>
  <si>
    <t xml:space="preserve">     INTEGRITAS ORGANISASIONAL</t>
  </si>
  <si>
    <t xml:space="preserve">     IKLIM ETIS PRINSIP</t>
  </si>
  <si>
    <t>PENANGANAN KEJADIAN KORUPSI</t>
  </si>
  <si>
    <t xml:space="preserve">     INVESTIGASI</t>
  </si>
  <si>
    <t xml:space="preserve">     TINDAKAN KOREKTIF</t>
  </si>
  <si>
    <t>KAPABILITAS APIP</t>
  </si>
  <si>
    <t>Gradasi Level</t>
  </si>
  <si>
    <t>No</t>
  </si>
  <si>
    <t>Uraian</t>
  </si>
  <si>
    <t>KK</t>
  </si>
  <si>
    <t>Kolom</t>
  </si>
  <si>
    <t>Bobot</t>
  </si>
  <si>
    <t>Skor Akhir</t>
  </si>
  <si>
    <t>1</t>
  </si>
  <si>
    <t>a</t>
  </si>
  <si>
    <t>b</t>
  </si>
  <si>
    <t>I</t>
  </si>
  <si>
    <t>Level</t>
  </si>
  <si>
    <t>E</t>
  </si>
  <si>
    <t>2</t>
  </si>
  <si>
    <t>N</t>
  </si>
  <si>
    <t>Kriteria</t>
  </si>
  <si>
    <t>-</t>
  </si>
  <si>
    <t>3</t>
  </si>
  <si>
    <t>Sasaran Strategis Pemda</t>
  </si>
  <si>
    <t>NO</t>
  </si>
  <si>
    <t>URAIAN SASARAN STRATEGIS</t>
  </si>
  <si>
    <t>URAIAN INDIKATOR KINERJA SASARAN</t>
  </si>
  <si>
    <t>TARGET KINERJA</t>
  </si>
  <si>
    <t>Y</t>
  </si>
  <si>
    <t>T</t>
  </si>
  <si>
    <t>NAMA PROGRAM</t>
  </si>
  <si>
    <t>SASARAN PROGRAM</t>
  </si>
  <si>
    <t>INDIKATOR KINERJA PROGRAM</t>
  </si>
  <si>
    <t>NAMA KEGIATAN</t>
  </si>
  <si>
    <t>SASARAN KEGIATAN</t>
  </si>
  <si>
    <t>INDIKATOR KINERJA KEGIATAN</t>
  </si>
  <si>
    <t>1.</t>
  </si>
  <si>
    <t>2.</t>
  </si>
  <si>
    <t>TARGET</t>
  </si>
  <si>
    <t>Kode</t>
  </si>
  <si>
    <t>Uraian Subunsur</t>
  </si>
  <si>
    <t>Uraian Parameter</t>
  </si>
  <si>
    <t>Kode Parameter</t>
  </si>
  <si>
    <t>2E
NILAI</t>
  </si>
  <si>
    <t>KEUANGAN
NILAI</t>
  </si>
  <si>
    <t>ASET
NILAI</t>
  </si>
  <si>
    <t>KETAATAN
NILAI</t>
  </si>
  <si>
    <t>KESIMPULAN NILAI</t>
  </si>
  <si>
    <t>A</t>
  </si>
  <si>
    <t>B</t>
  </si>
  <si>
    <t>C</t>
  </si>
  <si>
    <t>D</t>
  </si>
  <si>
    <t>SPIP</t>
  </si>
  <si>
    <t>MRI</t>
  </si>
  <si>
    <t>1.1</t>
  </si>
  <si>
    <t>Penegakan Integritas dan Nilai Etika</t>
  </si>
  <si>
    <t>Organisasi menegakkan integritas dan nilai etika dalam melaksanakan tugas dan fungsi organisasi
Organisasi menegakkan integritas dan nilai etika dalam  pengelolaan keuangan
Organisasi menegakkan integritas dan nilai etika dalam  pengelolaan aset
Organisasi menegakkan integritas dan nilai etika dalam  pelaksanaan tugasnya sesuai peraturan yang berlaku</t>
  </si>
  <si>
    <t xml:space="preserve">Kebijakan eksplisit atas  pengendalian korupsi yang mencakup pernyataan kebijakan, penetapan struktur pengelola risiko korupsi, serta standar perilaku antikorupsi </t>
  </si>
  <si>
    <t xml:space="preserve">Organisasi menetapkan dan melaksanakan SOP antikorupsi yang mencakup tiga proses prinsip dalam pengelolaan risiko korupsi, yakni cegah, deteksi, dan respons. </t>
  </si>
  <si>
    <t>Unit kerja sebagai lingkungan belajar dikelola untuk memungkinkan pegawai di semua level berpartisipasi dalam program antikorupsi dengan menghindari perilaku koruptif dan menunjukkan sikap lugas ketika berhadapan dengan situasi yang memicu perilaku korupsi</t>
  </si>
  <si>
    <t>Integritas organisasional yang terwujud dalam transparansi dan akuntabilitas telah tercermin dalam visi, misi, tujuan, dan nilai-nilai organisasi/unit kerja</t>
  </si>
  <si>
    <t>Terdapat persepsi bersama bahwa yang dijadikan acuan utama sebagai perilaku etis adalah peraturan, SOP, hukum, atau standar profesional</t>
  </si>
  <si>
    <t>Kejadian korupsi/perilaku koruptif telah ditindaklanjuti oleh orang yang kompeten dan independen</t>
  </si>
  <si>
    <t>Atas hasil audit atau investigasi telah diambil langkah dalam rangka memperbaiki kerusakan yang ditimbulkan oleh praktik korupsi di dalam organisasi berupa pemastian pengenaan sanksi dan perbaikan melalui pemulihan kerugian dan peningkatan pengendalian.</t>
  </si>
  <si>
    <t>1.2</t>
  </si>
  <si>
    <t>Komitmen terhadap Kompetensi</t>
  </si>
  <si>
    <t>Tugas dan jabatan dalam organisasi dilaksanakan dan diisi oleh SDM yang kompeten</t>
  </si>
  <si>
    <t>1.3</t>
  </si>
  <si>
    <t>Kepemimpinan yang Kondusif</t>
  </si>
  <si>
    <t>Pimpinan organisasi menciptakan lingkungan kerja yang kondusif untuk pencapaian tujuan organisasi.</t>
  </si>
  <si>
    <t>Pimpinan Instansi Pemerintah mengalokasikan sumber daya untuk penerapan manajemen risiko.</t>
  </si>
  <si>
    <t>KEPEMIMPINAN</t>
  </si>
  <si>
    <t>Pimpinan Instansi Pemerintah menggunakan informasi terkait risiko dalam pengambilan keputusan</t>
  </si>
  <si>
    <t>Pimpinan Instansi Pemerintah mendorong penerapan manajemen risiko, melalui Penggunaan kinerja penerapan manajemen risiko sebagai indikator penilaian kinerja</t>
  </si>
  <si>
    <t>Program antikorupsi didukung dengan penyediaan alokasi sumberdaya secara eksplisit secara memadai, baik anggaran, personil, dan sarana prasarana</t>
  </si>
  <si>
    <t>Faktor kekuasaan dan wewenang yang melekat pada pimpinan unit kerja dipakai untuk tujuan mengelola risiko korupsi secara efektif (tidak membiarkan/ mengabaikan)</t>
  </si>
  <si>
    <t>Pimpinan mendorong bawahan untuk mengikutinya melalui atensi yang diberikan di berbagai kesempatan, keterbukaan dan transparansi, reinforcement, perlakuan adil, dan pengambilan keputusan yang menyertakan pertimbangan etis.</t>
  </si>
  <si>
    <t>1.4</t>
  </si>
  <si>
    <t>Struktur Organisasi Sesuai Kebutuhan</t>
  </si>
  <si>
    <t>Struktur organisasi dibentuk dalam rangka mendukung pencapaian sasaran strategis organisasi.
Struktur organisasi dibentuk dalam rangka mendukung pencapaian keandalan laporan keuangan
Struktur organisasi dibentuk dalam rangka mendukung pencapaian keamanan aset
Dalam Struktur organisasi terdapat unit yang melaksanakan fungsi kepatuhan internal.</t>
  </si>
  <si>
    <t>1.5</t>
  </si>
  <si>
    <t>Pendelegasian Wewenang dan Tanggung Jawab yang Tepat</t>
  </si>
  <si>
    <t>Wewenang dan tanggung jawab diberikan kepada pegawai yang tepat sesuai tingkatannya untuk mendukung efektivitas dan efisiensi pelaksanaan kegiatan dalam rangka percepatan pencapaian tujuan organisasi.
Pendelegasian Wewenang dan Tanggung Jawab memperhatikan benturan kepentingan</t>
  </si>
  <si>
    <t>1.6</t>
  </si>
  <si>
    <t>Penyusunan dan Penerapan Kebijakan yang Sehat tentang Pembinaan SDM</t>
  </si>
  <si>
    <t>Penerapan kebijakan manajemen dan praktik pembinaan SDM sehingga dapat digunakan secara maksimal untuk mencapai tujuan organisasi</t>
  </si>
  <si>
    <t xml:space="preserve">Pegawai telah mendapatkan fasilitas untuk meningkatkan kompetensi dan keterampilan terkait manajemen risiko </t>
  </si>
  <si>
    <t>SDM</t>
  </si>
  <si>
    <t>Pegawai memiliki kesadaran terkait manajemen risiko</t>
  </si>
  <si>
    <t>1.7</t>
  </si>
  <si>
    <t>Perwujudan Peran APIP yang Efektf</t>
  </si>
  <si>
    <t>Pengawasan APIP telah dapat memberikan nilai tambah pada perbaikan pengendalian organisasi</t>
  </si>
  <si>
    <t>1.8</t>
  </si>
  <si>
    <t>Hubungan Kerja yang Baik dengan Instansi Pemerintah Terkait</t>
  </si>
  <si>
    <t>Pimpinan organisasi menjalin hubungan kerja yang baik (kemitraan) dengan instansi lain terkait dengan upaya pencapaian tujuan organisasi.</t>
  </si>
  <si>
    <t>Dalam rangka menciptakan hubungan kerja yang baik, instansi Pemerintah telah mengidentifikasi, menilai, dan mengelola risiko (termasuk implikasi dari transfer risiko) terkait kemitraan</t>
  </si>
  <si>
    <t>KEMITRAAN</t>
  </si>
  <si>
    <t>2.1</t>
  </si>
  <si>
    <t>Identifikasi Risiko</t>
  </si>
  <si>
    <t>Pemerintah Daerah telah memiliki Kebijakan Manajemen Risiko.</t>
  </si>
  <si>
    <t>KEBIJAKAN</t>
  </si>
  <si>
    <t xml:space="preserve">Risiko telah teridentifikasi dan  dituangkan dalam register risiko
</t>
  </si>
  <si>
    <t>PROSES</t>
  </si>
  <si>
    <t>Proses manajemen risiko telah melekat pada proses bisnis Instansi Pemerintah</t>
  </si>
  <si>
    <t>2.2</t>
  </si>
  <si>
    <t>Analisis Risiko</t>
  </si>
  <si>
    <t>Seluruh risiko telah dianalisis dampak dan tingkat keterjadiannya</t>
  </si>
  <si>
    <t>Instansi pemerintah telah menentukan prioritas risiko</t>
  </si>
  <si>
    <t xml:space="preserve">Instansi Pemerintah telah menentukan rencana tindak pengendalian
</t>
  </si>
  <si>
    <t>Tindak pengendalian telah diimplementasikan</t>
  </si>
  <si>
    <t>Tindak pengendalian efektif menurunkan risiko</t>
  </si>
  <si>
    <t>Analisis dan asesmen risiko telah dilakukan  dan menghasilkan rancangan tindak pengendalian untuk memitigasi risiko korupsi yang sudah terpetakan</t>
  </si>
  <si>
    <t>3.1</t>
  </si>
  <si>
    <t>Reviu atas Kinerja</t>
  </si>
  <si>
    <t>Pimpinan organisasi membandingkan tolok ukur kinerja dengan capaian kinerja secara berkala untuk mengatasi hambatan kinerja, menetapkan strategi perbaikan, dan menilai kinerja suatu unit sampai dengan periode tertentu dalam rangka mengawal pencapaian tujuan organisasi.</t>
  </si>
  <si>
    <t>3.2</t>
  </si>
  <si>
    <t>Pembinaan SDM</t>
  </si>
  <si>
    <t>Pembinaan SDM dilakukan sehingga setiap pegawai dapat memberikan manfaat optimal dalam pencapaian tujuan organisasi</t>
  </si>
  <si>
    <t>3.3</t>
  </si>
  <si>
    <t>Pengendalian atas Pengelolaan Sistem Informasi</t>
  </si>
  <si>
    <t>Pengendalian atas pengelolaan sistem informasi dilakukan untuk memastikan sistem informasi dapat menyajikan data yang akurat dan tepat waktu untuk digunakan oleh pengguna.</t>
  </si>
  <si>
    <t>3.4</t>
  </si>
  <si>
    <t>Pengendalian Fisik atas Aset</t>
  </si>
  <si>
    <t>Pengelolaan BMN/D dilakukan untuk menjamin aset tersedia dan dapat digunakan dengan baik oleh pengguna dalam rangka mendukung kinerja organisasi.</t>
  </si>
  <si>
    <t>3.5</t>
  </si>
  <si>
    <t>Penetapan dan Reviu atas Indikator dan Ukuran Kinerja</t>
  </si>
  <si>
    <t>Kegiatan pengendalian atas penetapan dan reviu atas indikator dan ukuran kinerja dilakukan untuk menjamin keandalan ukuran dan ketepatan penetapan indikator masing-masing unit secara berjenjang dibandingkan dengan IKU organisasi.</t>
  </si>
  <si>
    <t>3.6</t>
  </si>
  <si>
    <t>Pemisahan Fungsi</t>
  </si>
  <si>
    <t>Terdapat pemisahan fungsi sehingga seluruh aspek utama transaksi dan kejadian tidak dikendalikan hanya oleh satu orang</t>
  </si>
  <si>
    <t>3.7</t>
  </si>
  <si>
    <t>Otorisasi atas Transaksi dan Kejadian yang Penting</t>
  </si>
  <si>
    <t>Terdapat proses untuk memastikan transaksi dan kejadian penting hanya dapat diotorisasi ketika memenuhi persyaratan dan dilakukan oleh pihak yang memiliki kewenangan</t>
  </si>
  <si>
    <t>3.8</t>
  </si>
  <si>
    <t>Pencatatan yang Akurat dan Tepat Waktu atas Transaksi dan Kejadian</t>
  </si>
  <si>
    <t>Terdapat proses untuk memastikan transaksi telah diklasifikasikan dengan layak dan dikelompokkan dengan benar serta dicatat dengan segera sehingga relevan, bernilai, dan berguna bagi manajemen</t>
  </si>
  <si>
    <t>3.9</t>
  </si>
  <si>
    <t>Pembatasan Akses atas Sumber Daya dan Pencatatannya</t>
  </si>
  <si>
    <t>Terdapat pembatasan atas kesempatan dan hak untuk menggunakan, atau memperoleh sumber daya dan mengakses pencatatannya</t>
  </si>
  <si>
    <t>3.10</t>
  </si>
  <si>
    <t>Akuntabilitas terhadap Sumber Daya dan Pencatatannya</t>
  </si>
  <si>
    <t>Terdapat pertanggungjawaban seseorang atau unit organisasi dalam mengelola sumber daya yang diberikan/dikuasakan kepadanya dalam rangka pencapaian tujuan organisasi</t>
  </si>
  <si>
    <t>3.11</t>
  </si>
  <si>
    <t>Dokumentasi yang Baik atas SPI serta Transaksi dan Kejadian Penting</t>
  </si>
  <si>
    <t>Terdapat pengelolaan, pemeliharaan, dan pendokumentasian secara berkala yang mencakup seluruh SPI serta transaksi dan kejadian penting yang dilaksanakan secara lengkap dan akurat untuk memfasilitasi penelusuran transaksi, kejadian, dan informasi terkait</t>
  </si>
  <si>
    <t>4.1</t>
  </si>
  <si>
    <t>Informasi yang Relevan</t>
  </si>
  <si>
    <t>Tersedianya informasi yang relevan untuk kebutuhan internal dan eksternal.</t>
  </si>
  <si>
    <t>Pimpinan Instansi Pemerintah membangun sistem pengaduan</t>
  </si>
  <si>
    <t>Strategi dan kebijakan manajemen risiko telah dikomunikasikan.</t>
  </si>
  <si>
    <t>Register risiko dan rencana tindak pengendalian telah dikomunikasikan ke pihak terkait</t>
  </si>
  <si>
    <t>Saluran pelaporan internal dikelola secara kredibel dalam menerima pelaporan dan memberikan perlindungan kepada pelapor sehingga kepedulian meningkat dan memberikan efek penggentar yang efektif.</t>
  </si>
  <si>
    <t>4.2</t>
  </si>
  <si>
    <t>Komunikasi yang Efektif</t>
  </si>
  <si>
    <t>Terlaksananya komunikasi yang efektif dengan internal dan eksternal</t>
  </si>
  <si>
    <t>5.1</t>
  </si>
  <si>
    <t>Pemantauan Berkelanjutan</t>
  </si>
  <si>
    <t>Pimpinan organisasi/penanggungjawab program dan kegiatan/penanggungjawab operasional mengevaluasi secara berkala pengendalian intern yang telah dilakukan dalam rangka mencapai tujuan organisasi.</t>
  </si>
  <si>
    <t xml:space="preserve">Proses manajemen risiko telah direviu </t>
  </si>
  <si>
    <t xml:space="preserve">Pemantauan/monitoring terhadap risiko telah dilakukan </t>
  </si>
  <si>
    <t>5.2</t>
  </si>
  <si>
    <t>Evaluasi Terpisah</t>
  </si>
  <si>
    <t>Evaluasi terpisah dilakukan oleh pegawai dengan keahlian tertentu yang disyaratkan dan dapat melibatkan APIP atau auditor eksternal untuk menilai kinerja sistem pengendalian intern, mengidentifikasi kelemahan pengendalian, menentukan penyebab dari kegagalan aktivitas pengendalian, serta pengaruhnya terhadap pencapaian tujuan instansi.</t>
  </si>
  <si>
    <t>Terdapat reviu independen terhadap proses manajemen risiko</t>
  </si>
  <si>
    <t>II</t>
  </si>
  <si>
    <t>Grad.</t>
  </si>
  <si>
    <t>Cara Pengujian</t>
  </si>
  <si>
    <t>Uraian Hasil Pengujian</t>
  </si>
  <si>
    <t>K/L/D menegakkan integritas dan nilai etika dalam melaksanakan tugas dan fungsi organisasi</t>
  </si>
  <si>
    <t>Penegakan integritas dan nilai etika telah diperbaiki secara berkelanjutan sehingga tercipta suasana kerja organisasi yang kondusif yang dapat mendorong kinerja para pegawai secara optimal</t>
  </si>
  <si>
    <t>W/D/O</t>
  </si>
  <si>
    <t>Kebijakan dan implementasi organisasi telah dievaluasi untuk meningkatkan integritas dan nilai etika para pegawai</t>
  </si>
  <si>
    <t>Penegakan integritas dan nilai etika telah dilaksanakan oleh pegawai dalam pelaksanaan tugas dan fungsinya dalam organisasi</t>
  </si>
  <si>
    <t>Bahwa ….. Telah …..</t>
  </si>
  <si>
    <t>Kebijakan penegakan integritas dan nilai etika organisasi telah dipahami oleh seluruh pegawai</t>
  </si>
  <si>
    <t>Terdapat kebijakan penegakan integritas dan nilai etika untuk seluruh pegawai dalam organisasi</t>
  </si>
  <si>
    <t>Pengelolaan kompetensi SDM telah diperbaiki secara berkelanjutan dan secara optimal mampu mendukung pencapaian tujuan organisasi</t>
  </si>
  <si>
    <t>Standar kompetensi organisasi dan implementasi/pemanfaatannya telah dievaluasi untuk mengetahui efektivitasnya</t>
  </si>
  <si>
    <t>Standar kompetensi telah diimplementasikan/dimanfaatkan dalam pengelolaan/pembinaan SDM organisasi</t>
  </si>
  <si>
    <t>Standar kompetensi telah dikomunikasikan dan dipahami oleh seluruh pegawai organisasi</t>
  </si>
  <si>
    <t>Terdapat standar kompetensi yang jelas untuk seluruh jabatan dan posisi dalam organisasi</t>
  </si>
  <si>
    <t>Pimpinan K/L/D menciptakan lingkungan kerja yang kondusif untuk pencapaian tujuan organisasi</t>
  </si>
  <si>
    <t>Penerapan manajemen kinerja, pengelolaan keuangan, manajemen SDM, serta manajemen risiko dapat meningkatkan efektivitas dan efisiensi kinerja seluruh level pimpinan dan pegawai</t>
  </si>
  <si>
    <t>Pimpinan organisasi melaksanakan evaluasi berkala atas kebijakan pengendalian intern dan berupaya mengatasi permasalahan yang berkaitan dengan lingkungan pengendalian yang kondusif</t>
  </si>
  <si>
    <t>Pimpinan organisasi melaksanakan kebijakan dan didukung dengan SDM yang bekerja sesuai dengan kebijakan yang ditetapkan</t>
  </si>
  <si>
    <t>Pimpinan organisasi terlibat dalam penyusunan dan penetapkan kebijakan yang mendukung penciptaan lingkungan kerja yang kondusif untuk pencapaian tujuan organisasi serta memahami substansi kebijakan pengendalian intern dan mendorong penerapan kebijakan dalam berbagai interaksi kepada jajaran di bawahnya</t>
  </si>
  <si>
    <t>Pimpinan organisasi terlibat dalam penyusunan dan penetapkan kebijakan yang mendukung penciptaan lingkungan kerja yang kondusif untuk pencapaian tujuan organisasi</t>
  </si>
  <si>
    <t>Pimpinan K/L/D mengalokasikan sumber daya untuk penerapan manajemen risiko</t>
  </si>
  <si>
    <t xml:space="preserve">Sudah mengalokasikan sumber daya secara memadai untuk penerapan manajemen risiko pada tingkat operasional unit kerja, strategis unit kerja, dan strategis K/L/D
</t>
  </si>
  <si>
    <t>Sudah mengalokasikan sumber daya secara memadai untuk penerapan manajemen risiko pada tingkat operasional unit kerja dan strategis unit kerja namun pada tingkat srategis K/L/D belum memadai</t>
  </si>
  <si>
    <t>Sudah mengalokasikan sumber daya secara memadai untuk penerapan manajemen risiko pada tingkat operasional unit kerja dan strategis unit kerja</t>
  </si>
  <si>
    <t>Sudah mengalokasikan sumber daya secara memadai untuk penerapan manajemen risiko pada tingkat operasional unit kerja namun pada tingkat strategis unit kerja belum memadai</t>
  </si>
  <si>
    <t>Sudah mengalokasikan sumber daya untuk penerapan manajemen risiko pada tingkat operasional unit kerja namun belum memadai</t>
  </si>
  <si>
    <t>Pimpinan K/L/D menggunakan informasi terkait risiko dalam pengambilan keputusan</t>
  </si>
  <si>
    <t xml:space="preserve">Seluruh pengambilan keputusan strategis K/L/D, strategis unit kerja, dan operasional unit kerja telah mempertimbangkan risiko dan memberikan dampak bagi pencapaian tujuan organisasi
</t>
  </si>
  <si>
    <t xml:space="preserve">Seluruh pengambilan keputusan strategis K/L/D, strategis unit kerja, dan operasional unit kerja telah mempertimbangkan risiko
</t>
  </si>
  <si>
    <t xml:space="preserve">Seluruh pengambilan keputusan strategis unit kerja dan operasional unit kerja telah mempertimbangkan risiko
</t>
  </si>
  <si>
    <t xml:space="preserve">Seluruh pengambilan keputusan operasional unit kerja telah mempertimbangkan risiko
</t>
  </si>
  <si>
    <t xml:space="preserve">Sebagian pengambilan keputusan operasional unit kerja telah mempertimbangkan risiko
</t>
  </si>
  <si>
    <t>Pimpinan K/L/D mendorong penerapan manajemen risiko, melalui penggunaan kinerja penerapan manajemen risiko sebagai indikator penilaian kinerja</t>
  </si>
  <si>
    <t>Kinerja penerapan manajemen risiko digunakan sebagai dasar penilaian kinerja pada seluruh UPR tingkatan operasional unit kerja, seluruh UPR tingkatan strategis unit kerja, dan UPR tingkat strategis K/L/D secara memadai dan telah dievaluasi pencapaiannya</t>
  </si>
  <si>
    <t>Kinerja penerapan manajemen risiko digunakan sebagai dasar penilaian kinerja pada seluruh UPR tingkatan operasional unit kerja, seluruh UPR tingkatan strategis unit kerja, dan UPR tingkat strategis K/L/D secara memadai</t>
  </si>
  <si>
    <t>Kinerja penerapan manajemen risiko digunakan sebagai dasar penilaian kinerja pada seluruh UPR tingkatan operasional unit kerja dan seluruh UPR tingkatan strategis unit kerja secara memadai</t>
  </si>
  <si>
    <t>Kinerja penerapan manajemen risiko digunakan sebagai dasar penilaian kinerja pada seluruh UPR tingkatan operasional unit kerja secara memadai</t>
  </si>
  <si>
    <t>Struktur organisasi dibentuk dalam rangka mendukung pencapaian sasaran strategis organisasi</t>
  </si>
  <si>
    <t>K/L/D memiliki fleksibilitas untuk menyesuaikan struktur organisasi dalam rangka mendukung perubahan proses bisnis dan perubahan perencanaan strategis</t>
  </si>
  <si>
    <t>Efisiensi dan efektivitas struktur organisasi dapat dilihat secara berkala melalui pengujian atas pelaksanaan proses bisnis organisasi dan ketepatannya dengan perencanaan strategis</t>
  </si>
  <si>
    <t>Struktur organisasi dijalankan sesuai proses bisnis organisasi dengan SDM yang mencukupi</t>
  </si>
  <si>
    <t>Proses bisnis organisasi dapat didukung dengan struktur organisasi yang ditetapkan dan personel pada setiap lini mengetahui arus data dan informasi yang diperlukan dalam melaksanaan tugas dan fungsinya</t>
  </si>
  <si>
    <t>Terdapat penetapan struktur, tugas, dan fungsi organisasi</t>
  </si>
  <si>
    <t>Wewenang dan tanggung jawab diberikan kepada pegawai yang tepat sesuai tingkatannya untuk mendukung efektivitas dan efisiensi pelaksanaan kegiatan dalam rangka percepatan pencapaian tujuan organisasi</t>
  </si>
  <si>
    <t>Pimpinan organisasi memiliki akses untuk melihat proses pendelegasian wewenang dan tanggungjawab yang diberikan dan memonitor pelaksanaan tugas fungsi yang dijalankan untuk menjamin tujuan percepatan yang diharapkan dan mendukung perbaikan secara berkelanjutan.</t>
  </si>
  <si>
    <t>Efisiensi dan efektivitas pelaksanaan wewenang dan tanggung jawab organisasi yang didelegasikan dapat dilihat melalui evaluasi berkala atas pelaksanaan wewenang dan tanggungjawab serta analisis terhadap kualitas hasil pelaksanaan tugas/fungsi yang dilaksanakan (respon stakeholder)</t>
  </si>
  <si>
    <t>Pelaksanaan tugas dan fungsi yang didelegasikan dilaksanakan sesuai dengan kebijakan/prosedur yang ditetapkan</t>
  </si>
  <si>
    <t>Kegiatan/prosedur yang dalam pelaksanaannya telah didelegasikan kepada struktur dibawahnya telah dipahami dan diketahui oleh pihak terkait</t>
  </si>
  <si>
    <t>Pimpinan organisasi menetapkan kebijakan terkait wewenang dan tanggung jawab pelaksanaan kegiatan kepada struktur di bawahnya secara berjenjang</t>
  </si>
  <si>
    <t>Pengelolaan SDM telah diperbaiki secara berkelanjutan dan secara optimal mampu mendukung pencapaian tujuan organisasi</t>
  </si>
  <si>
    <t>Kebijakan dan implementasi terkait pengelolaan SDM organisasi telah dievaluasi sehingga dapat diketahui efektivitasnya</t>
  </si>
  <si>
    <t>Pengelolaan SDM telah dilaksanakan sejak rekrutmen sampai dengan pemberhentian pegawai sesuai kebijakan/prosedur yang ditetapkan</t>
  </si>
  <si>
    <t>Kebijakan terkait pengelolaan SDM telah dikomunikasikan dan dipahami oleh pihak yang berkepentingan dalam organisasi</t>
  </si>
  <si>
    <t>Terdapat kebijakan yang mengatur pengelolaan SDM sejak rekrutmen sampai dengan pemberhentian pegawai</t>
  </si>
  <si>
    <t>Terdapat upaya peningkatan kompetensi dan keterampilan terkait manajemen risiko yang memadai dengan cakupan seluruh pegawai dan telah dievaluasi pencapaiannya</t>
  </si>
  <si>
    <t>Terdapat upaya peningkatan kompetensi dan keterampilan terkait manajemen risiko yang memadai dengan cakupan seluruh pegawai</t>
  </si>
  <si>
    <t>Terdapat upaya peningkatan kompetensi dan keterampilan terkait manajemen risikoyang memadai dengan cakupan sebagian besar pegawai</t>
  </si>
  <si>
    <t>Terdapat upaya peningkatan kompetensi dan keterampilan terkait manajemen risiko yang memadai dengan cakupan sebagian pegawai</t>
  </si>
  <si>
    <t>Terdapat upaya peningkatan kompetensi dan keterampilan terkait manajemen risiko namun belum memadai</t>
  </si>
  <si>
    <t>Seluruh pegawai telah memiliki pemahaman terkait manajemen risiko</t>
  </si>
  <si>
    <t>Sebagian besar pegawai telah memiliki pemahaman terkait manajemen risiko</t>
  </si>
  <si>
    <t>Sebagian pegawai telah memiliki pemahaman terkait manajemen risiko</t>
  </si>
  <si>
    <t>Sebagian kecil pegawai telah memiliki pemahaman terkait manajemen risiko</t>
  </si>
  <si>
    <t>Beberapa pegawai telah memiliki kesadaran pemahaman terkait manajemen risiko</t>
  </si>
  <si>
    <t>APIP telah menjadi unit yang terus belajar baik dari dalam maupun dari luar organisasi untuk perbaikan berkelanjutan</t>
  </si>
  <si>
    <t>APIP telah mengintegrasikan semua informasi di seluruh organisasi untuk memperbaiki tata kelola dan manajemen risiko</t>
  </si>
  <si>
    <t>Praktik profesional dan audit internal telah ditetapkan secara seragam</t>
  </si>
  <si>
    <t>Proses audit dilakukan secara tetap (rutin) dan berulang</t>
  </si>
  <si>
    <t>Tidak ada praktik yang tetap, tidak ada kapabilitas yang berulang dan tergantung pada kinerja individu</t>
  </si>
  <si>
    <t>Pimpinan K/L/D menjalin hubungan kerja yang baik (kemitraan) dengan instansi lain terkait dengan upaya pencapaian tujuan organisasi.</t>
  </si>
  <si>
    <t>Pelaksanaan hubungan kerja yang baik dengan mitra kerjasama organisasi menghasilkan efektivitas pencapaian tujuan organisasi dan efisiensi penggunaan sumberdaya masing-masing instansi</t>
  </si>
  <si>
    <t>Pelaksanaan kebijakan kerjasama organisasi dievaluasi secara berkala</t>
  </si>
  <si>
    <t>Masing-masing pihak melaksanakan kegiatan sesuai dengan lingkup kewenangan masing-masing sesuai kebijakan dan ukuran kinerja yang ditetapkan</t>
  </si>
  <si>
    <t>Pubilkasi kebijakan kerjasama organisasi kepada para pihak yang berkepentingan (antara lain subjek, objek, dan penerima manfaat kerjasama)</t>
  </si>
  <si>
    <t>Pimpinan organisasi menetapkan mekanisme hubungan kerja/tata cara kerjasama dengan instansi lain</t>
  </si>
  <si>
    <t>Dalam rangka menciptakan hubungan kerja yang baik, K/L/D telah mengidentifikasi, menilai, dan mengelola risiko (termasuk implikasi dari transfer risiko) terkait kemitraan</t>
  </si>
  <si>
    <t>Instansi Pemerintah telah memiliki kebijakan pengelolaan risiko terkait kemitraan, penerapannya telah terintegrasi dengan proses bisnis Instansi Pemerintah, telah direviu secara berkala dan dijadikan bahan pembelajaran</t>
  </si>
  <si>
    <t>Instansi Pemerintah telah memiliki kebijakan pengelolaan risiko terkait kemitraan dan penerapannya telah terintegrasi dengan proses bisnis Instansi Pemerintah</t>
  </si>
  <si>
    <t>Instansi Pemerintah telah memiliki kebijakan pengelolaan risiko terkait kemitraan dan telah diterapkan dengan memadai</t>
  </si>
  <si>
    <t>Instansi Pemerintah telah memiliki kebijakan pengelolaan risiko terkait kemitraan namun belum diterapkan dengan memadai</t>
  </si>
  <si>
    <t>Instansi Pemerintah telah memiliki kebijakan pengelolaan risiko terkait kemitraan namun belum diterapkan sama sekali</t>
  </si>
  <si>
    <t>K/L/D telah memiliki Kebijakan Manajemen Risiko</t>
  </si>
  <si>
    <t>K/L/D telah memiliki Kebijakan Manajemen Risiko yang memadai, terintegrasi serta telah direviu secara berkala</t>
  </si>
  <si>
    <t>K/L/D telah memiliki Kebijakan Manajemen Risiko yang memadai dan terintegrasi</t>
  </si>
  <si>
    <t>K/L/D telah memiliki Kebijakan Manajemen Risiko yang memadai</t>
  </si>
  <si>
    <t>K/L/D telah memiliki Kebijakan Manajemen Risiko namun belum memadai</t>
  </si>
  <si>
    <t>K/L/D telah memiliki Kebijakan Manajemen Risiko namun sama sekali belum memuat persyaratan dalam kriteria memadai</t>
  </si>
  <si>
    <t>Kualitas identifikasi risiko dan register risiko memadai, serta telah mengidentifikasi peluang</t>
  </si>
  <si>
    <t>Kualitas identifikasi risiko dan register risiko memadai</t>
  </si>
  <si>
    <t>Kualitas identifikasi risiko dan register risiko cukup memadai</t>
  </si>
  <si>
    <t>Kualitas identifikasi risiko dan register risiko belum memadai</t>
  </si>
  <si>
    <t>Register risiko telah disusun</t>
  </si>
  <si>
    <t>Proses manajemen risiko telah melekat pada proses bisnis K/L/D</t>
  </si>
  <si>
    <t>Proses manajemen risiko mendukung inovasi, diidentifikasi untuk memaksimalkan peluang dan dijadikan bahan pembelajaran</t>
  </si>
  <si>
    <t>Proses manajemen risiko telah diterapkan secara konsisten, terintegrasi dengan proses bisnis dan proses perencanaan tingkat operasional unit kerja, strategis unit kerja, dan strategis K/L/D</t>
  </si>
  <si>
    <t>Proses manajemen risiko telah diterapkan secara konsisten, terintegrasi dengan proses bisnis dan proses perencanaan tingkat operasional unit kerja dan strategis unit kerja</t>
  </si>
  <si>
    <t>Proses manajemen risiko telah terintegrasi dengan dengan proses bisnis dan proses perencanaan tingkat operasional unit kerja serta telah diterapkan secara konsisten</t>
  </si>
  <si>
    <t>Analisis risiko telah dilakukan secara memadai terhadap risiko operasional unit kerja, risiko strategis unit kerja, dan risiko strategis K/L/D</t>
  </si>
  <si>
    <t>Analisis risiko telah dilakukan secara memadai terhadap risiko operasional unit kerja dan risiko strategis unit kerja</t>
  </si>
  <si>
    <t>Analisis risiko telah dilakukan secara memadai terhadap risiko operasional unit kerja</t>
  </si>
  <si>
    <t>Analisis risiko telah dilakukan terhadap seluruh risiko operasional yang teridentifikasi namun belum memadai</t>
  </si>
  <si>
    <t>Analisis risiko telah dilakukan terhadap sebagian risiko operasional yang teridentifikasi.</t>
  </si>
  <si>
    <t>K/L/D telah menentukan prioritas risiko</t>
  </si>
  <si>
    <t>Instansi Pemerintah telah menentukan prioritas risiko pada seluruh risiko operasional unit kerja, strategis unit kerja, strategis K/L/D</t>
  </si>
  <si>
    <t>Instansi Pemerintah telah menentukan prioritas risiko pada seluruh risiko operasional unit kerja dan strategis unit kerja</t>
  </si>
  <si>
    <t>Instansi Pemerintah telah menentukan prioritas risiko pada seluruh risiko operasional unit kerja dan sebagian risiko strategis unit kerja</t>
  </si>
  <si>
    <t>Instansi Pemerintah telah menentukan prioritas risiko pada seluruh risiko operasional unit kerja</t>
  </si>
  <si>
    <t>Instansi Pemerintah telah menentukan prioritas risiko pada sebagian risiko operasional unit kerja</t>
  </si>
  <si>
    <t xml:space="preserve">K/L/D telah menentukan rencana tindak pengendalian
</t>
  </si>
  <si>
    <t>Instansi Pemerintah telah menentukan rencana tindak pengendalian terhadap risiko operasional unit kerja, strategis unit kerja, dan strategis K/L/D secara memadai</t>
  </si>
  <si>
    <t>Instansi Pemerintah telah menentukan rencana tindak pengendalian terhadap risiko operasional unit kerja dan strategis unit kerja secara memadai</t>
  </si>
  <si>
    <t>Instansi Pemerintah telah menentukan rencana tindak pengendalian terhadap seluruh risiko operasional unit kerja dan sebagian risiko strategis unit kerja yang telah diprioritaskan</t>
  </si>
  <si>
    <t>Instansi Pemerintah telah menentukan rencana tindak pengendalian terhadap seluruh risiko operasional unit kerja yang telah diprioritaskan</t>
  </si>
  <si>
    <t>Instansi Pemerintah telah menentukan rencana tindak pengendalian terhadap sebagian risiko operasional unit kerja yang telah diprioritaskan</t>
  </si>
  <si>
    <t>Tindak pengendalian terhadap seluruh risiko operasional unit kerja, risiko strategis unit kerja, dan risiko strategis K/L/D telah diimplementasikan</t>
  </si>
  <si>
    <t>Tindak pengendalian terhadap seluruh risiko operasional unit kerja dan risiko strategis unit kerja telah diimplementasikan</t>
  </si>
  <si>
    <t>Tindak pengendalian terhadap seluruh risiko operasional unit kerja dan sebagian risiko strategis unit kerja telah diimplementasikan</t>
  </si>
  <si>
    <t>Tindak pengendalian terhadap seluruh risiko operasional unit kerja telah diimplementasikan</t>
  </si>
  <si>
    <t>Tindak pengendalian terhadap sebagian risiko operasional unit kerja telah diimplementasikan</t>
  </si>
  <si>
    <t>Tindak pengendalian telah efektif menurunkan risiko operasional unit kerja, strategis unit kerja, dan strategis K/L/D</t>
  </si>
  <si>
    <t>Tindak pengendalian telah efektif menurunkan risiko operasional unit kerja dan strategis unit kerja</t>
  </si>
  <si>
    <t>Tindak pengendalian efektif menurunkan seluruh risiko operasional unit kerja dan sebagian risiko strategis unit kerja</t>
  </si>
  <si>
    <t>Tindak pengendalian efektif menurunkan seluruh risiko operasional unit kerja</t>
  </si>
  <si>
    <t>Tindak pengendalian efektif menurunkan sebagian risiko operasional unit kerja</t>
  </si>
  <si>
    <t>Pimpinan K/L/D membandingkan tolok ukur kinerja dengan capaian kinerja secara berkala untuk mengatasi hambatan kinerja, menetapkan strategi perbaikan, dan menilai kinerja suatu unit sampai dengan periode tertentu dalam rangka mengawal pencapaian tujuan organisasi</t>
  </si>
  <si>
    <t>Pelaksanaan reviu kinerja mendukung pencapaian kinerja organisasi</t>
  </si>
  <si>
    <t>Kebijakan dan pelaksanaan reviu kinerja organisasi oleh masing-masing jenjang pimpinan telah dievaluasi secara berkala</t>
  </si>
  <si>
    <t>Reviu kinerja organisasi dilaksanakan dan didokumentasikan dengan baik untuk dibandingkan pengaruhnya terhadap capaian kinerja periode berikutnya</t>
  </si>
  <si>
    <t>Kewajiban pelaksanaan reviu kinerja diketahui oleh seluruh pimpinan unit dan pegawai</t>
  </si>
  <si>
    <t>Pimpinan organisasi dan jajaran di bawahnya secara berjenjang memiliki tanggungjawab/kewajiban untuk melaksanakan reviu kinerja secara berkala</t>
  </si>
  <si>
    <t>Pembinaan SDM organisasi telah diperbaiki secara berkelanjutan dan secara optimal mampu mendukung pencapaian tujuan organisasi</t>
  </si>
  <si>
    <t>Kebijakan dan implementasi terkait pembinaan SDM organisasi telah dievaluasi sehingga dapat diketahui efektivitasnya</t>
  </si>
  <si>
    <t>Pembinaan SDM telah dilaksanakan sesuai kebijakan/prosedur yang ditetapkan organisasi</t>
  </si>
  <si>
    <t>Kebijakan terkait pembinaan SDM telah dikomunikasikan dan dipahami oleh pihak yang berkepentingan</t>
  </si>
  <si>
    <t>Terdapat kebijakan yang mengatur pembinaan SDM untuk mendukung pelaksanaan tugas dan fungsi organisasi</t>
  </si>
  <si>
    <t>Pengendalian atas pengelolaan sistem informasi dilakukan untuk memastikan sistem informasi dapat menyajikan data yang akurat dan tepat waktu untuk digunakan oleh pengguna</t>
  </si>
  <si>
    <t>Perbaikan terkait pengelolaan sistem informasi organisasi dilakukan secara berkelanjutan.</t>
  </si>
  <si>
    <t>Kebijakan pengendalian atas pengelolaan sistem informasi organisasi telah dievaluasi secara berkala.</t>
  </si>
  <si>
    <t>Kebijakan pengelolaan sistem informasi organisasi digunakan dalam analisis kebutuhan dukungan sistem informasi, kemanfaatan sistem informasi existing, serta struktur pengelola dan pengguna sistem informasi beserta wewenang dan tanggungjawabnya.</t>
  </si>
  <si>
    <t>Unit pengelola sistem informasi organisasi dan pengguna mengetahui kebijakan pengelolaan sistem informasi.</t>
  </si>
  <si>
    <t>Pimpinan organisasi menetapkan kebijakan/grand design pengelolaan sistem informasi.</t>
  </si>
  <si>
    <t>Pengelolaan BMN/D dilakukan untuk menjamin aset tersedia dan dapat digunakan dengan baik oleh pengguna dalam rangka mendukung kinerja organisasi</t>
  </si>
  <si>
    <t>Perbaikan berkelanjutan atas pengelolaan aset organisasi</t>
  </si>
  <si>
    <t>Kebijakan/prosedur pengelolaan atas aset organisasi termasuk pengamanan fisik atas aset dievaluasi secara berkala</t>
  </si>
  <si>
    <t>Kebijakan/prosedur pengelolaan atas aset organisasi termasuk pengamanan fisik atas aset diimplementasikan secara memadai</t>
  </si>
  <si>
    <t>Kebijakan pengelolaan aset organisasi dipahami oleh pengelola aset dan pengguna aset</t>
  </si>
  <si>
    <t>Pimpinan organisasi menetapkan kebijakan/prosedur pengelolaan BMN/D</t>
  </si>
  <si>
    <t>Kegiatan pengendalian atas penetapan dan reviu atas indikator dan ukuran kinerja dilakukan untuk menjamin keandalan ukuran dan ketepatan penetapan indikator masing-masing unit secara berjenjang dibandingkan dengan IKU organisasi</t>
  </si>
  <si>
    <t>Perbaikan berkelanjutan atas penetapan dan reviu atas indikator dan ukuran kinerja organisasi</t>
  </si>
  <si>
    <t>Kebijakan/prosedur penetapan dan reviu atas indikator dan ukuran kinerja organisasi dievaluasi secara berkala</t>
  </si>
  <si>
    <t>Kebijakan/prosedur penetapan dan reviu atas indikator dan ukuran kinerja organisasi dilaksanakan secara memadai.</t>
  </si>
  <si>
    <t>Kebijakan/prosedur penetapan dan reviu atas indikator dan ukuran kinerja organisasi dipahami namun belum sepenuhnya diimplementasikan.</t>
  </si>
  <si>
    <t>Pimpinan organisasi menetapkan kebijakan/prosedur penetapan dan reviu atas indikator dan ukuran kinerja.</t>
  </si>
  <si>
    <t>Pemisahan fungsi telah diperbaiki secara berkelanjutan dan secara optimal mampu mendukung pencapaian tujuan organisasi</t>
  </si>
  <si>
    <t>Kebijakan dan implementasi terkait pemisahan fungsi dalam proses transaksi dan kejadian telah dievaluasi sehingga dapat diketahui efektivitasnya</t>
  </si>
  <si>
    <t>Pemisahan fungsi dalam proses transaksi dan kejadian telah dilaksanakan sesuai kebijakan/prosedur yang ditetapkan</t>
  </si>
  <si>
    <t>Kebijakan terkait pemisahan fungsi dalam proses transaksi dan kejadian telah dikomunikasikan dan dipahami oleh pihak yang berkepentingan</t>
  </si>
  <si>
    <t>Terdapat kebijakan yang mengatur pemisahan fungsi dalam proses transaksi dan kejadian</t>
  </si>
  <si>
    <t>Proses otorisasi atas transaksi dan kejadian telah diperbaiki secara berkelanjutan dan secara optimal mampu mendukung pencapaian tujuan organisasi</t>
  </si>
  <si>
    <t>Kebijakan dan implementasi terkait otorisasi atas transaksi dan kejadian telah dievaluasi sehingga dapat diketahui efektivitasnya</t>
  </si>
  <si>
    <t>Otorisasi atas transaksi dan kejadian telah dilaksanakan sesuai kebijakan/prosedur yang ditetapkan</t>
  </si>
  <si>
    <t>Kebijakan terkait otorisasi atas transaksi dan kejadian telah dikomunikasikan dan dipahami oleh pihak yang berkepentingan</t>
  </si>
  <si>
    <t>Terdapat kebijakan yang mengatur prosedur otorisasi atas transaksi dan kejadian</t>
  </si>
  <si>
    <t>Pencatatan atas transaksi dan kejadian telah diperbaiki secara berkelanjutan dan secara optimal mampu mendukung pencapaian tujuan organisasi</t>
  </si>
  <si>
    <t>Kebijakan dan implementasi terkait pencatatan atas transaksi dan kejadian telah dievaluasi sehingga dapat diketahui efektivitasnya</t>
  </si>
  <si>
    <t>Pencatatan atas transaksi dan kejadian telah dilaksanakan sesuai kebijakan/prosedur yang ditetapkan</t>
  </si>
  <si>
    <t>Kebijakan terkait pencatatan atas transaksi dan kejadian telah dikomunikasikan dan dipahami oleh pihak yang berkepentingan</t>
  </si>
  <si>
    <t>Terdapat kebijakan yang mengatur prosedur pencatatan atas transaksi dan kejadian</t>
  </si>
  <si>
    <t>Pembatasan akses terhadap sumber daya dan pencatatannya telah diperbaiki secara berkelanjutan dan secara optimal mampu mendukung pencapaian tujuan organisasi</t>
  </si>
  <si>
    <t>Kebijakan dan implementasi terkait pembatasan akses terhadap sumber daya dan pencatatannya telah dievaluasi sehingga dapat diketahui efektivitasnya</t>
  </si>
  <si>
    <t>Terhadap sumber daya dan pencatatannya telah dilakukan pembatasan akses sesuai dengan ketentuan</t>
  </si>
  <si>
    <t>Kebijakan terkait pembatasan akses terhadap sumber daya dan pencatatannya telah dikomunikasikan dan dipahami oleh pihak yang berkepentingan</t>
  </si>
  <si>
    <t>Terdapat kebijakan yang mengatur prosedur pembatasan akses terhadap sumber daya yang dimiliki organisasi beserta pencatatannya</t>
  </si>
  <si>
    <t>Pertanggungjawaban terhadap sumber daya dan pencatatannya telah diperbaiki secara berkelanjutan dan secara optimal mampu mendukung pencapaian tujuan organisasi</t>
  </si>
  <si>
    <t>Kebijakan dan implementasi terkait akuntabilitas sumber daya dan pencatatannya telah dievaluasi sehingga dapat diketahui efektivitasnya</t>
  </si>
  <si>
    <t>Sumber daya dan pencatatannya telah dipertanggungjawabkan oleh pihak/pegawai yang ditetapkan sesuai kebijakan/prosedur yang ditetapkan</t>
  </si>
  <si>
    <t>Kebijakan terkait pertanggungjawaban sumber daya dan pencatatannya telah dikomunikasikan dan dipahami oleh pihak yang berkepentingan</t>
  </si>
  <si>
    <t>Terdapat kebijakan yang mengatur prosedur pertanggungjawaban sumber daya dan pencatatannya</t>
  </si>
  <si>
    <t>Pendokumentasian atas SPI serta transaksi dan kejadian penting telah diperbaiki secara berkelanjutan dan secara optimal mampu mendukung pencapaian tujuan organisasi</t>
  </si>
  <si>
    <t>Pendokumentasian atas SPI serta transaksi dan kejadian penting telah dievaluasi sehingga dapat diketahui efektivitasnya</t>
  </si>
  <si>
    <t>Pendokumentasian atas SPI serta transaksi dan kejadian penting telah dilaksanakan sesuai kebijakan/prosedur yang ditetapkan</t>
  </si>
  <si>
    <t>Kebijakan terkait prosedur pendokumentasian atas SPI serta transaksi dan kejadian penting telah dikomunikasikan dan dipahami oleh pihak yang berkepentingan</t>
  </si>
  <si>
    <t>Terdapat kebijakan yang mengatur prosedur pendokumentasian atas SPI serta transaksi dan kejadian penting</t>
  </si>
  <si>
    <t>Tersedianya informasi yang relevan untuk kebutuhan internal dan eksternal</t>
  </si>
  <si>
    <t>Informasi yang disajikan relevan dan memenuhi ekspektasi stakeholder</t>
  </si>
  <si>
    <t>Klasifikasi informasi telah dievaluasi dan ditindaklanjuti sehingga dapat disajikan dengan tepat waktu, andal, dan relevan</t>
  </si>
  <si>
    <t>Informasi yang relevan untuk mendukung pengendalian intern tersedia secara lengkap dan mudah untuk diperoleh</t>
  </si>
  <si>
    <t>Informasi yang relevan untuk mendukung pengendalian intern tersedia secara lengkap namun tidak mudah diperoleh/akses terbatas</t>
  </si>
  <si>
    <t>Ketersediaan informasi yang relevan untuk mendukung pengendalian intern tidak lengkap</t>
  </si>
  <si>
    <t>Pimpinan K/L/D membangun sistem pengaduan</t>
  </si>
  <si>
    <t>Sistem pengaduan berdampak pada perbaikan berkelanjutan</t>
  </si>
  <si>
    <t>Sistem pengaduan telah dievaluasi</t>
  </si>
  <si>
    <t>Sistem pengaduan telah diterapkan dan ditindaklanjuti sesuai Kebijakan/SOP</t>
  </si>
  <si>
    <t>Keberadaan sistem pengaduan telah disosialisasikan kepada masyarakat/stakeholder</t>
  </si>
  <si>
    <t>Telah terdapat kebijakan penerapan sistem pengaduan</t>
  </si>
  <si>
    <t>Strategi dan kebijakan manajemen risiko telah dikomunikasikan pada seluruh pegawai pada tingkat operasional unit kerja, tingkat strategis unit kerja, dan tingkat strategis K/L/D</t>
  </si>
  <si>
    <t>Strategi dan kebijakan manajemen risiko telah dikomunikasikan pada seluruh pegawai pada tingkat operasional unit kerja dan tingkat strategis unit kerja</t>
  </si>
  <si>
    <t>Strategi dan kebijakan manajemen risiko telah dikomunikasikan pada seluruh pegawai pada tingkat operasional unit kerja dan sebagian pegawai pada tingkat strategis unit kerja</t>
  </si>
  <si>
    <t>Strategi dan kebijakan manajemen risiko telah dikomunikasikan pada seluruh pegawai pada tingkat operasional unit kerja</t>
  </si>
  <si>
    <t>Strategi dan kebijakan manajemen risiko telah dikomunikasikan pada sebagian pegawai pada tingkat operasional unit kerja</t>
  </si>
  <si>
    <t>Register risiko dan rencana tindak pengendalian tingkat operasional Unit Kerja/OPD, strategis Unit Kerja/OPD dan Strategis K/L/D telah dikomunikasikan kepada seluruh pihak terkait dan dijadikan bahan dalam pengambilan keputusan  serta menjadi bahan pembelajaran dan inovasi</t>
  </si>
  <si>
    <t>Register risiko dan rencana tindak pengendalian tingkat operasional Unit Kerja/OPD, strategis Unit Kerja/OPD dan Strategis K/L/D telah dikomunikasikan kepada seluruh pihak terkait dan dijadikan bahan dalam pengambilan keputusan</t>
  </si>
  <si>
    <t>Register risiko dan rencana tindak pengendalian operasional Unit Kerja/OPD, strategis Unit Kerja/OPD dan Strategis K/L/D telah dikomunikasikan kepada seluruh pihak terkait</t>
  </si>
  <si>
    <t>Register risiko dan rencana tindak pengendalian tingkat operasional unit kerja/OPD dan strategis unit kerja/OPD telah dikomunikasikan kepada seluruh pihak terkait</t>
  </si>
  <si>
    <t>Register risiko dan rencana tindak pengendalian tingkat operasional unit kerja telah dikomunikasikan kepada sebagian pihak terkait</t>
  </si>
  <si>
    <t>Perbaikan berkelanjutan atas metodologi komunikasi yang efektif</t>
  </si>
  <si>
    <t>Komunikasi yang efektif telah dilakukan kepada internal dan eksternal secara terstruktur dan berkala dan telah dievaluasi</t>
  </si>
  <si>
    <t>Komunikasi yang efektif telah dilakukan kepada internal dan eksternal secara terstruktur dan berkala</t>
  </si>
  <si>
    <t>Komunikasi yang efektif telah dilakukan kepada internal dan eksternal namun belum terstruktur dan berkala</t>
  </si>
  <si>
    <t>Komunikasi yang efektif dengan eksternal belum dilakukan</t>
  </si>
  <si>
    <t>Pimpinan K/L/D/penanggungjawab program dan kegiatan/penanggungjawab operasional mengevaluasi secara berkala pengendalian intern yang telah dilakukan dalam rangka mencapai tujuan organisasi.</t>
  </si>
  <si>
    <t>Perbaikan berkelanjutan atas pemantauan pengendalian intern dilaksanakan dan berdampak pada kualitas pengendalian intern</t>
  </si>
  <si>
    <t>Seluruh hasil pemantauan berkelanjutan dikelola dan ditindaklanjuti</t>
  </si>
  <si>
    <t>Pemantauan pelaksanaan pengendalian telah dilaksanakan pada seluruh aktivitas pengendalian dan terkait pemantauan kinerja telah dilaksanakan pada level program, kegiatan, unit kerja level dibawahnya sampai dengan pemantauan kinerja individu, namun hasil pemantauan belum dikelola (tidak lanjut tidak termonitor)</t>
  </si>
  <si>
    <t>Pemantauan pelaksanaan pengendalian telah dilaksanakan pada sebagian aktivitas pengendalian dan terkait pemantauan kinerja telah dilaksanakan pada level program dan kegiatan</t>
  </si>
  <si>
    <t>Pemantauan pelaksanaan pengendalian telah dilaksanakan</t>
  </si>
  <si>
    <t>Sudah dilakukan reviu atas seluruh risiko operasional unit kerja, strategis unit kerja, dan strategis K/L/D dan hasil reviu dijadikan bahan perbaikan organisasi</t>
  </si>
  <si>
    <t>Sudah dilakukan reviu atas seluruh risiko operasional unit kerja, strategis unit kerja, dan strategis K/L/D</t>
  </si>
  <si>
    <t>Sudah dilakukan reviu atas seluruh risiko operasional unit kerja dan strategis unit kerja</t>
  </si>
  <si>
    <t>Sudah dilakukan reviu atas seluruh risiko operasional unit kerja</t>
  </si>
  <si>
    <t>Sudah dilakukan reviu atas sebagian risiko operasional unit kerja</t>
  </si>
  <si>
    <t>Monitoring terhadap risiko dan tindak pengendalian dilakukan terhadap risiko operasional unit kerja, strategis unit kerja, dan strategis K/L/D secara memadai dan menjadi bahan pembelajaran bagi unit kerja</t>
  </si>
  <si>
    <t>Monitoring terhadap risiko dan tindak pengendalian dilakukan terhadap risiko operasional unit kerja/OPD, strategis unit kerja/OPD dan strategis K/L/D secara memadai</t>
  </si>
  <si>
    <t>Monitoring terhadap risiko dan tindak pengendalian dilakukan terhadap risiko operasional unit kerja/OPD dan strategis unit kerja/OPD secara memadai</t>
  </si>
  <si>
    <t>Monitoring terhadap risiko dan tindak pengendalian dilakukan terhadap risiko operasional unit kerja/OPD secara memadai</t>
  </si>
  <si>
    <t>Monitoring terhadap risiko dan tindak pengendalian dilakukan terhadap risiko operasional unit kerja/OPD namun belum memadai</t>
  </si>
  <si>
    <t>Perbaikan berkelanjutan atas pelaksanaan evaluasi terpisah berdampak pada peningkatan kualitas pengendalian intern dan pencapaian tujuan organisasi</t>
  </si>
  <si>
    <t>Seluruh hasil evaluasi terpisah dikelola dan ditindaklanjuti</t>
  </si>
  <si>
    <t>Evaluasi terpisah telah dilaksanakan pada seluruh aktivitas pengendalian dan seluruh program dan kegiatan serta dilaksanakan oleh pihak yang kompeten dan dengan metodologi yang tepat, namun hasil evaluasi terpisah belum ditindaklanjuti seluruhnya</t>
  </si>
  <si>
    <t>Evaluasi terpisah telah dilaksanakan pada sebagian aktivitas pengendalian dan seluruh program dan kegiatan serta dilaksanakan oleh pihak yang kompeten dengan metodologi yang tepat</t>
  </si>
  <si>
    <t>Evaluasi terpisah atas pengendalian intern dan pelaksanaan program/kegiatan telah dilaksanakan</t>
  </si>
  <si>
    <t>Reviu terhadap proses tindak pengendalian risiko tingkat operasional unit kerja/OPD, strategis unit kerja/OPD, dan strategis K/L/D sangat memadai</t>
  </si>
  <si>
    <t>Reviu terhadap proses tindak pengendalian untuk risiko tingkat operasional unit kerja/OPD, strategis unit kerja/OPD, dan strategis K/L/D memadai</t>
  </si>
  <si>
    <t>Reviu terhadap proses tindak pengendalian untuk risiko tingkat operasional unit kerja/OPD dan strategis unit kerja/OPD memadai</t>
  </si>
  <si>
    <t>Reviu terhadap proses tindak pengendalian untuk risiko tingkat operasional unit kerja/OPD cukup memadai</t>
  </si>
  <si>
    <t>Reviu terhadap proses tindak pengendalian untuk risiko tingkat operasional unit kerja/OPD belum memadai</t>
  </si>
  <si>
    <t>Grade</t>
  </si>
  <si>
    <t>K/L/D menegakkan integritas dan nilai etika dalam  pengelolaan keuangan</t>
  </si>
  <si>
    <t>Tugas dan jabatan dalam struktur pengelolaan keuangan dilaksanakan dan diisi oleh SDM yang kompeten</t>
  </si>
  <si>
    <t>Pimpinan K/L/D menciptakan lingkungan kerja yang kondusif dalam pengelolaan keuangan</t>
  </si>
  <si>
    <t>Pembentukan Struktur Organisasi yang Sesuai dengan Kebutuhan</t>
  </si>
  <si>
    <t>Struktur organisasi dibentuk dalam rangka mendukung pencapaian keandalan laporan keuangan</t>
  </si>
  <si>
    <t>Wewenang dan tanggung jawab pengelolaan keuangan diberikan kepada pegawai yang tepat sesuai tingkatannya untuk mendukung efektivitas dan efisiensi pelaksanaan kegiatan dan memperhatikan benturan kepentingan</t>
  </si>
  <si>
    <t>Penerapan kebijakan manajemen dan praktik pembinaan SDM sehingga dapat digunakan secara maksimal untuk mengelola keuangan</t>
  </si>
  <si>
    <t>Pimpinan K/L/D menjalin hubungan kerja yang baik (kemitraan) dengan instansi lain terkait dengan pengelolaan keuangan</t>
  </si>
  <si>
    <t>Reviu atas Kinerja Instansi Pemerintah</t>
  </si>
  <si>
    <t>Pimpinan K/L/D membandingkan tolok ukur keuangan dengan capaian kinerja secara berkala untuk mengatasi hambatan kinerja, menetapkan strategi perbaikan, dan menilai kinerja suatu unit sampai dengan periode tertentu dalam rangka mengawal pencapaian tujuan organisasi.</t>
  </si>
  <si>
    <t>Pembinaan SDM terkait pengelolaan keuangan dilakukan sehingga setiap pegawai dapat memberikan manfaat optimal dalam pencapaian tujuan organisasi</t>
  </si>
  <si>
    <t>Pengendalian atas pengelolaan sistem informasi keuangan dilakukan untuk memastikan sistem informasi dapat menyajikan data yang akurat dan tepat waktu untuk digunakan oleh pengguna.</t>
  </si>
  <si>
    <t>Pengelolaan BMN/D dilakukan untuk menjamin aset tersedia dan dapat digunakan dengan baik oleh pengguna dalam rangka melakukan pengelolaan keuangan</t>
  </si>
  <si>
    <t>Kegiatan pengendalian atas penetapan dan reviu atas indikator dan ukuran kinerja keuangan dilakukan untuk menjamin keandalan ukuran dan ketepatan penetapan indikator masing-masing unit secara berjenjang dibandingkan dengan IKU organisasi.</t>
  </si>
  <si>
    <t>Terdapat pemisahan fungsi dalam pengelolaan keuangan sehingga seluruh aspek utama transaksi dan kejadian tidak dikendalikan hanya oleh satu orang</t>
  </si>
  <si>
    <t>Terdapat proses untuk memastikan transaksi keuangan dan kejadian penting hanya dapat diotorisasi ketika memenuhi persyaratan dan dilakukan oleh pihak yang memiliki kewenangan</t>
  </si>
  <si>
    <t>Terdapat proses untuk memastikan transaksi keuangan telah diklasifikasikan dengan layak dan dikelompokkan dengan benar serta dicatat dengan segera sehingga relevan, bernilai, dan berguna bagi manajemen</t>
  </si>
  <si>
    <t>Terdapat pembatasan atas kesempatan dan hak untuk menggunakan, atau memperoleh sumber daya dan mengakses pencatatan keuangan</t>
  </si>
  <si>
    <t>Terdapat pertanggungjawaban seseorang atau unit organisasi dalam mengelola sumber daya keuangan yang diberikan/dikuasakan kepadanya dalam rangka pencapaian tujuan organisasi</t>
  </si>
  <si>
    <t>Terdapat pengelolaan, pemeliharaan, dan pendokumentasian secara berkala yang mencakup seluruh SPI serta transaksi keuangan dan kejadian penting yang dilaksanakan secara lengkap dan akurat untuk memfasilitasi penelusuran transaksi, kejadian, dan informasi terkait</t>
  </si>
  <si>
    <t>Tersedianya informasi keuangan yang relevan untuk kebutuhan internal dan eksternal</t>
  </si>
  <si>
    <t>Terlaksananya komunikasi yang efektif dengan internal dan eksternal terkait pengelolaan keuangan</t>
  </si>
  <si>
    <t>Pimpinan organisasi/penanggungjawab program dan kegiatan/penanggungjawab operasional mengevaluasi secara berkala pengendalian intern pengelolaan keuangan yang telah dilakukan dalam rangka mencapai tujuan organisasi.</t>
  </si>
  <si>
    <t>Evaluasi terpisah dilakukan oleh pegawai dengan keahlian tertentu yang disyaratkan dan dapat melibatkan APIP atau auditor eksternal untuk menilai kinerja sistem pengendalian intern, mengidentifikasi kelemahan pengendalian, menentukan penyebab dari kegagalan aktivitas pengendalian terkait pengelolaan keuangan, serta pengaruhnya terhadap pencapaian tujuan instansi</t>
  </si>
  <si>
    <t>K/L/D menegakkan integritas dan nilai etika dalam  pengelolaan aset</t>
  </si>
  <si>
    <t>Tugas dan jabatan dalam struktur pengelolaan aset dilaksanakan dan diisi oleh SDM yang kompeten</t>
  </si>
  <si>
    <t>Pimpinan K/L/D menciptakan lingkungan kerja yang kondusif dalam pengelolaan aset</t>
  </si>
  <si>
    <t>Struktur organisasi dibentuk dalam rangka mendukung pencapaian pengamanan aset</t>
  </si>
  <si>
    <t>Wewenang dan tanggung jawab pengelolaan aset diberikan kepada pegawai yang tepat sesuai tingkatannya untuk mendukung efektivitas dan efisiensi pelaksanaan kegiatan dan memperhatikan benturan kepentingan</t>
  </si>
  <si>
    <t>Penerapan kebijakan manajemen dan praktik pembinaan SDM sehingga dapat digunakan secara maksimal untuk mengelola aset</t>
  </si>
  <si>
    <t>Pimpinan K/L/D menjalin hubungan kerja yang baik (kemitraan) dengan instansi lain terkait dengan pengelolaan aset</t>
  </si>
  <si>
    <t>Pimpinan K/L/D membandingkan tolok ukur kinerja pengelolaan aset dengan capaian kinerja secara berkala untuk mengatasi hambatan kinerja, menetapkan strategi perbaikan, dan menilai kinerja suatu unit sampai dengan periode tertentu dalam rangka mengawal pencapaian tujuan organisasi.</t>
  </si>
  <si>
    <t>Pembinaan SDM terkait pengelolaan aset dilakukan sehingga setiap pegawai dapat memberikan manfaat optimal dalam pencapaian tujuan organisasi</t>
  </si>
  <si>
    <t>Pengendalian atas pengelolaan sistem informasi aset dilakukan untuk memastikan sistem informasi dapat menyajikan data yang akurat dan tepat waktu untuk digunakan oleh pengguna.</t>
  </si>
  <si>
    <t>Pengelolaan BMN/D dilakukan untuk menjamin aset tersedia dan dapat digunakan dengan baik oleh pengguna dalam rangka pencapaian tujuan organisasi</t>
  </si>
  <si>
    <t>Terdapat pemisahan fungsi dalam pengelolaan aset sehingga seluruh aspek utama transaksi dan kejadian tidak dikendalikan hanya oleh satu orang</t>
  </si>
  <si>
    <t>Terdapat proses untuk memastikan transaksi dan kejadian penting terkait aset hanya dapat diotorisasi ketika memenuhi persyaratan dan dilakukan oleh pihak yang memiliki kewenangan</t>
  </si>
  <si>
    <t>Terdapat proses untuk memastikan transaksi terkait aset telah diklasifikasikan dengan layak dan dikelompokkan dengan benar serta dicatat dengan segera sehingga relevan, bernilai, dan berguna bagi manajemen</t>
  </si>
  <si>
    <t>Terdapat pembatasan atas kesempatan dan hak untuk menggunakan, atau memperoleh sumber daya dan mengakses pencatatan atas aset</t>
  </si>
  <si>
    <t>Terdapat pertanggungjawaban seseorang atau unit organisasi dalam mengelola aset yang diberikan/dikuasakan kepadanya dalam rangka pencapaian tujuan organisasi</t>
  </si>
  <si>
    <t>Terdapat pengelolaan, pemeliharaan, dan pendokumentasian secara berkala yang mencakup seluruh SPI serta transaksi dan kejadian penting terkait aset yang dilaksanakan secara lengkap dan akurat untuk memfasilitasi penelusuran transaksi, kejadian, dan informasi terkait</t>
  </si>
  <si>
    <t>Tersedianya informasi terkait aset yang relevan untuk kebutuhan internal dan eksternal</t>
  </si>
  <si>
    <t>Terlaksananya komunikasi yang efektif dengan internal dan eksternal terkait pengelolaan aset</t>
  </si>
  <si>
    <t>Pimpinan organisasi/penanggungjawab program dan kegiatan/penanggungjawab operasional mengevaluasi secara berkala pengendalian intern pengelolaan aset yang telah dilakukan dalam rangka mencapai tujuan organisasi.</t>
  </si>
  <si>
    <t>Evaluasi terpisah dilakukan oleh pegawai dengan keahlian tertentu yang disyaratkan dan dapat melibatkan APIP atau auditor eksternal untuk menilai kinerja sistem pengendalian intern, mengidentifikasi kelemahan pengendalian, menentukan penyebab dari kegagalan aktivitas pengendalian terkait pengelolaan aset, serta pengaruhnya terhadap pencapaian tujuan instansi</t>
  </si>
  <si>
    <t>K/L/D menegakkan integritas dan nilai etika dalam  pelaksanaan tugasnya sesuai peraturan yang berlaku</t>
  </si>
  <si>
    <t>Kebijakan antikorupsi menjangkau semua kegiatan dan terevaluasi terus-menerus oleh struktur pengelola risiko korupsi yang bekerja efektif dengan kewenangan dan tanggung jawab yang memadai sehingga pengembangan kebijakan antikorupsi yang berkelanjutan benar-benar dilakukan.</t>
  </si>
  <si>
    <t>Kebijakan antikorupsi telah nyata diimplementasikan pada semua kegiatan, namun belum ada reviu dan evaluasi terhadap efektivitasnya yang dilakukan secara formal dan terjadwal.</t>
  </si>
  <si>
    <t>Kebijakan antikorupsi telah diimplementasikan, tetapi belum menjangkau semua kegiatan utama organisasi dengan wewenang dan tanggung jawab pengelolaan risiko korupsi belum ditetapkan secara permanen di dalam struktur organisasi</t>
  </si>
  <si>
    <t xml:space="preserve">Kebijakan antikorupsi yang terwujud dalam penetapan struktur pengelolaan risiko korupsi dan standar perilaku antikorupsi baru pada tataran terdiseminasi dan masih diterapkan secara parsial saja dan terbatas lingkupnya. </t>
  </si>
  <si>
    <t>Kebijakan yang eksplisit untuk antikorupsi tidak ditetapkan, atau kalaupun ada, tidak berjalan sama sekali atau sekadar formalitas.</t>
  </si>
  <si>
    <t>Organisasi menetapkan dan melaksanakan SOP antikorupsi yang mencakup tiga proses prinsip dalam pengelolaan risiko korupsi, yakni cegah, deteksi, dan respons</t>
  </si>
  <si>
    <t>SOP yang mencakup prinsip cegah deteksi dan respons telah diterapkan secara konsisten pada seluruh kegiatan dan ada evaluasi terjadwal dan dilakukan perbaikan berkelanjutan sehingga membawa perubahan nyata pada organisasi.</t>
  </si>
  <si>
    <t>Penetapan SOP mencakup proses cegah deteksi dan respons telah dilaksanakan semuanya secara konsisten, meskipun reviu dan evaluasi atas pelaksanaan SOP masih dilakukan secara insindentil.</t>
  </si>
  <si>
    <t>Penetapan SOP mencakup proses cegah deteksi dan respons telah dilaksanakan semuanya, meskipun masih kurang konsisten dan tidak ada reviu dan evaluasi atas efektivitas kegiatannya.</t>
  </si>
  <si>
    <t>Penetapan SOP antikorupsi belum mencakup tiga proses prinsip, atau mencakup ketiganya tetapi hanya berjalan sebagian saja, atau masih berfungsi secara terbatas lingkupnya, pelaksanaan SOP masih cenderung seremonial.</t>
  </si>
  <si>
    <t>Tidak ada penetapan SOP antikorupsi spesifik. Kalaupun ada, tidak berfungsi sehingga formalitas belaka.</t>
  </si>
  <si>
    <t>Kegiatan pembelajaran anti korupsi telah diberikan kepada pihak internal dan eksternal. Penyelenggaraan dilakukan dengan terencana dan terstruktur. Kegiatan tersebut dipantau pelaksanaannya dan dievaluasi efektivitasnya.</t>
  </si>
  <si>
    <t>Kegiatan pembelajaran anti korupsi telah melibatkan pihak internal dan eksternal serta penyelenggaraan dilakukan secara terjadwal</t>
  </si>
  <si>
    <t>Unit kerja telah melaksanakan kegiatan pembelajaran anti korupsi kepada pihak internal. Penyelenggaraan telah dilakukan secara terencana dan terstruktur</t>
  </si>
  <si>
    <t xml:space="preserve">Unit kerja telah melaksanakan kegiatan pembelajaran anti korupsi kepada pihak internal dan penyelenggaraan bersifat insidentil dan tidak kontinyu </t>
  </si>
  <si>
    <t xml:space="preserve">Tidak terdapat kegiatan pembelajaran anti korupsi yang terencana, sistematis dan terstruktur. </t>
  </si>
  <si>
    <t>Kejadian korupsi/perilaku koruptif yang ditemukan satu tahun terakhir ditindaklanjuti oleh orang/tim yang kompeten namun berpotensi memiliki konflik kepentingan</t>
  </si>
  <si>
    <t>Kejadian korupsi/perilaku koruptif yang ditemukan satu tahun terakhir ditindaklanjuti oleh orang/tim yang tidak kompeten dan berpotensi memiliki konflik kepentingan</t>
  </si>
  <si>
    <t>Kejadian korupsi/perilaku koruptif yang ditemukan satu tahun terakhir tidak ditindaklanjuti</t>
  </si>
  <si>
    <t>Terhadap hasil investigasi, sanksi diberikan sepadan, ada pemulihan kerugian keuangan negara, dan perbaikan pengendalian. Terdapat bukti kejadian korupsi/perilaku koruptif tidak terulang karena penguatan pengendalian.</t>
  </si>
  <si>
    <t>Terhadap hasil investigasi, audit, atau bentuk pengawasan lainnya ditindaklanjuti dengan upaya pemulihan kerugian keuangan negara dan perbaikan  pengendalian</t>
  </si>
  <si>
    <t>Terhadap hasil investigasi, telah ditindaklanjuti dalam bentuk sanksi yang sesuai dengan nilai korupsi dan pemulihan kerugian keuangan negara namun belum ada perbaikan pengendalian.</t>
  </si>
  <si>
    <t>Terhadap hasil investigasi, ada sanksi namun tidak sepadan dan tidak ada pemulihan kerugian keuangan negara serta perbaikan pengendalian.</t>
  </si>
  <si>
    <t>Terhadap hasil investigasi, tidak ada sanksi kepada pelaku, tidak ada perbaikan pengendalian, dan tidak ada pemulihan kerugian keuangan negara atas tindakan korupsi</t>
  </si>
  <si>
    <t>Pimpinan K/L/D menciptakan lingkungan kerja yang kondusif untuk mendukung ketaatan terhadap peraturan yang berlaku</t>
  </si>
  <si>
    <t>Sumber daya keuangan, SDM, dan sarana-prasarana untuk melaksanakan kegiatan pengelolaan risiko korupsi pada semua kegiatan telah tersedia dalam jumlah dan kualitas yang memadai. Tidak ada informasi yang memperlihatkan kegiatan antikorupsi terhambat karena masalah SDM, keuangan, dan sarana prasarana.</t>
  </si>
  <si>
    <t>SDM dan anggaran untuk kegiatan pengelolaan risiko korupsi pada kegiatan utama telah tersedia dalam jumlah dan kualitas yang memadai. Tidak ditemukan informasi yang memperlihatkan kegiatan antikorupsi terhambat karena masalah SDM dan keuangan.</t>
  </si>
  <si>
    <t xml:space="preserve">SDM untuk melaksanakan kegiatan pengelolaan risiko korupsi pada kegiatan utama telah tersedia dalam jumlah yang memadai. Tidak ditemukan informasi yang memperlihatkan kegiatan antikorupsi terhambat karena masalah SDM. </t>
  </si>
  <si>
    <t>Terdapat data yang mengisyaratkan kegiatan pengelolaan risiko korupsi terhambat secara signifikan karena masalah ketersediaan SDM, keuangan, atau sarpras, tetapi sudah ada upaya kompensatif untuk mengatasi permasalahan.</t>
  </si>
  <si>
    <t>Terdapat data yang mengisyaratkan kegiatan pengelolaan risiko korupsi terhambat secara signifikan karena masalah ketersediaan SDM, keuangan, dan sarana prasarana dan tidak ada kegiatan kompensatif untuk mengatasi permasalahan tersebut.</t>
  </si>
  <si>
    <t xml:space="preserve">Keputusan formal pimpinan dalam pelaksanaan tugas dan fungsi unit kerja secara nyata telah mempertimbangkan risiko korupsi, disusun secara partisipatif dan kegiatan yang bersifat kemitraan dan kolaboratif telah berdampak nyata pada efektivitas pengelolaan risiko korupsi. </t>
  </si>
  <si>
    <t>Pimpinan telah menampilkan sikap antikorupsi dalam setiap pengambilan keputusan untuk pelaksanaan tugas dan fungsi unit kerja dan terwujud dalam keputusan formal. Pimpinan selalu terbuka membahas risiko korupsi dengan bawahan dan secara aktif mengupayakan kerjasama dengan berbagai pihak dalam aktivitas cegah-deteksi-respons.</t>
  </si>
  <si>
    <t>Pimpinan telah mempertontonkan sikap antikorupsi dalam proses pengambilan keputusan sehari-hari, dan melibatkan diri dalam kegiatan-kegiatan edukatif, serta melaksanakan upaya-upaya pengelolaan risiko korupsi yang bersifat kemitraan dan kolaboratif dan telah cukup substansial meskipun lingkupnya masih terbatas (tidak semua kegiatan) dan belum konsisten.</t>
  </si>
  <si>
    <t>Pimpinan telah mempertontonkan sikap antikorupsi dalam proses pengambilan keputusan sehari-hari, dan melibatkan diri dalam kegiatan-kegiatan edukatif, serta melaksanakan kegiatan antikorupsi bekerjasama dengan lembaga lain tetapi banyak aktivitas masih cenderung seremonial.</t>
  </si>
  <si>
    <t>Pimpinan tidak menggunakan kuasa dan wewenangnya untuk mendorong sikap antikorupsi dalam pengambilan keputusan, tidak menampilkan sikap untuk memberdayakan diri dan melakukan upaya yang bersifat kemitraan dan kolaboratif agar mampu mengelola risiko korupsi secara efektif.</t>
  </si>
  <si>
    <t>Dalam struktur organisasi terdapat unit yang melaksanakan fungsi kepatuhan internal.</t>
  </si>
  <si>
    <t>Pendelegasian wewenang dan tanggung jawab dalam pelaksanaan tugas dan fungsi telah memperhatikan benturan kepentingan</t>
  </si>
  <si>
    <t>Penerapan kebijakan manajemen dan praktik pembinaan SDM telah sesuai dengan peraturan yang berlaku</t>
  </si>
  <si>
    <t>Rencana tindak pengendalian hasil asesmen risiko korupsi baik pada kegiatan utama maupun kegiatan pendukung telah dilaksanakan dan updating register risiko korupsi dilakukan secara periodik dan konsisten</t>
  </si>
  <si>
    <t>Asesmen risiko korupsi pada kegiatan utama telah menghasilkan peta risiko korupsi dan rencana tindak pengendalian dan terjadwal. Ada bukti RTP dilaksanakan.</t>
  </si>
  <si>
    <t>Asesmen risiko korupsi pada beberapa kegiatan utama telah menghasilkan peta risiko korupsi dan rencana tindak pengendalian dan terjadwal</t>
  </si>
  <si>
    <t>Unit kerja telah melakukan identifikasi skenario/modus dan penyebab korupsi namun belum dilakukan penilaian atas risiko korupsi yang teridentifikasi</t>
  </si>
  <si>
    <t>Penilaian risiko korupsi tidak berjalan</t>
  </si>
  <si>
    <t>Pembinaan SDM dilakukan sesuai peraturan perundangan yang berlaku sehingga setiap pegawai dapat memberikan manfaat optimal dalam pencapaian tujuan organisasi</t>
  </si>
  <si>
    <t>Pengelolaan BMN/D dilakukan untuk menjamin  BMN/D digunakan sesuai peraturan yang berlaku (tidak terjadi pelanggaran hukum terkait penggunaan BMN/D) oleh pimpinan dan pegawai)</t>
  </si>
  <si>
    <t>Unit kerja menyelenggarakan sistem whistleblowing secara mandiri dan telah dimanfaatkan secara konstruktif oleh pegawai dan stakeholder. Informasi whistleblowing ditangani sesuai prosedur dan keandalan sistem whistleblowing dipantau dan dievaluasi efektivitasnya sebagai bahan perbaikan yang berkelanjutan</t>
  </si>
  <si>
    <t>Unit kerja menyelenggarakan sistem whistleblowing internal secara mandiri, telah dimanfaatkan secara konstruktif oleh pegawai dengan tumbuhnya intensi whistleblowing yang cukup tinggi dan sikap positif kepada pelapor, serta mekanisme perlindungan kepada pelapor berfungsi.</t>
  </si>
  <si>
    <t>Unit kerja menyelenggarakan sistem whistleblowing internal dan cukup berfungsi, secara umum sikap terhadap pelapor cukup positif dan niat whistleblowing pada tataran sedang. Pegawai tidak memanfaatkan saluran whistleblowing karena masih tidak percaya mekanisme perlindungan pelapor berjalan.</t>
  </si>
  <si>
    <t>Unit kerja menyelenggarakan sistem whistleblowing internal namun tidak ada bukti saluran pelaporan berfungsi dan dimanfaatkan, dan sikap terhadap pelapor masih cenderung negatif dan niat whistleblowing cenderung rendah.</t>
  </si>
  <si>
    <t>Pimpinan organisasi/penanggungjawab program dan kegiatan/penanggungjawab operasional mengevaluasi secara berkala pengendalian intern yang telah dilakukan dalam rangka mencapai tujuan organisasi</t>
  </si>
  <si>
    <t>Evaluasi terpisah dilakukan oleh pegawai dengan keahlian tertentu yang disyaratkan dan dapat melibatkan APIP atau auditor eksternal untuk menilai ketaatan terhadap peraturan perundang-undangan</t>
  </si>
  <si>
    <t>No.</t>
  </si>
  <si>
    <t>Pencapaian Tujuan</t>
  </si>
  <si>
    <t>Capaian K/L/D</t>
  </si>
  <si>
    <t>Indikator</t>
  </si>
  <si>
    <t>Definisi Indikator</t>
  </si>
  <si>
    <t>Cara Pengukuran</t>
  </si>
  <si>
    <t xml:space="preserve">Efektivitas dan Efisiensi </t>
  </si>
  <si>
    <t>Mengukur efektivitas pencapaian tujuan organisasi</t>
  </si>
  <si>
    <t>Mengukur efisiensi pencapaian tujuan kegiatan</t>
  </si>
  <si>
    <t>Menghitung rata-rata pencapaian indikator output dari kegiatan satuan kerja</t>
  </si>
  <si>
    <t>Keandalan Pelaporan Keuangan</t>
  </si>
  <si>
    <t>Opini atas Laporan Keuangan – BPK RI</t>
  </si>
  <si>
    <t>Penilaian atas kewajaran penyajian Laporan Keuangan Instansi Pemerintah oleh BPK RI</t>
  </si>
  <si>
    <t xml:space="preserve">Dapatkan informasi Opini Laporan Keuangan dalam 5 tahun terakhir, yang terdiri dari:
- TMP
- TW
- WDP
- WTP-DPP
- WTP </t>
  </si>
  <si>
    <t>Pengamanan atas Aset Negara/Daerah</t>
  </si>
  <si>
    <t>Ketaatan terhadap Peraturan Perundang-undangan</t>
  </si>
  <si>
    <t>Jumlah Temuan atas Ketidakpatuhan dalam LHP BPK RI</t>
  </si>
  <si>
    <t>INDIKATOR KINERJA</t>
  </si>
  <si>
    <t>KRITERIA OUTCOME</t>
  </si>
  <si>
    <t>CAPAIAN</t>
  </si>
  <si>
    <t>DATA ANDAL</t>
  </si>
  <si>
    <t>REALISASI</t>
  </si>
  <si>
    <t>PERSENTASE REALISASI</t>
  </si>
  <si>
    <t>KINERJA OUTCOME</t>
  </si>
  <si>
    <t>SASARAN STRATEGIS PEMDA</t>
  </si>
  <si>
    <t>INDIKATOR KINERJA KEGIATAN (OUTPUT)</t>
  </si>
  <si>
    <t>KRITERIA KUALITAS OUTPUT</t>
  </si>
  <si>
    <t>SASARAN SRATEGIS</t>
  </si>
  <si>
    <t>KINERJA OUTPUT</t>
  </si>
  <si>
    <t>SASARAN STRATEGIS 
PEMDA</t>
  </si>
  <si>
    <t>SASARAN STRATEGIS 
OPD</t>
  </si>
  <si>
    <t>Parameter</t>
  </si>
  <si>
    <t>T-1</t>
  </si>
  <si>
    <t>T-2</t>
  </si>
  <si>
    <t>T-3</t>
  </si>
  <si>
    <t>T-4</t>
  </si>
  <si>
    <t>Temuan</t>
  </si>
  <si>
    <t>Simpulan</t>
  </si>
  <si>
    <t>Simpulan:</t>
  </si>
  <si>
    <t>Capaian komponen pencapaian tujuan Pengamanan Barang Milik Negara/Daerah adalah:</t>
  </si>
  <si>
    <t>Capaian komponen pencapaian tujuan Ketaatan terhadap Perundang-undangan adalah:</t>
  </si>
  <si>
    <t xml:space="preserve">Komponen, Unsur, dan Subunsur </t>
  </si>
  <si>
    <r>
      <t xml:space="preserve">Capaian </t>
    </r>
    <r>
      <rPr>
        <i/>
        <sz val="12"/>
        <color theme="1"/>
        <rFont val="Arial"/>
        <family val="2"/>
      </rPr>
      <t>Outcome</t>
    </r>
  </si>
  <si>
    <r>
      <t xml:space="preserve">Capaian </t>
    </r>
    <r>
      <rPr>
        <i/>
        <sz val="12"/>
        <color theme="1"/>
        <rFont val="Arial"/>
        <family val="2"/>
      </rPr>
      <t>Output</t>
    </r>
  </si>
  <si>
    <r>
      <t xml:space="preserve">Kebijakan pengelolaan sistem informasi organisasi digunakan dalam analisis kebutuhan dukungan sistem informasi, kemanfaatan sistem informasi </t>
    </r>
    <r>
      <rPr>
        <i/>
        <sz val="12"/>
        <color theme="1"/>
        <rFont val="Arial"/>
        <family val="2"/>
      </rPr>
      <t>existing</t>
    </r>
    <r>
      <rPr>
        <sz val="12"/>
        <color theme="1"/>
        <rFont val="Arial"/>
        <family val="2"/>
      </rPr>
      <t>, serta struktur pengelola dan pengguna sistem informasi beserta wewenang dan tanggungjawabnya.</t>
    </r>
  </si>
  <si>
    <r>
      <t>Pimpinan organisasi menetapkan kebijakan/</t>
    </r>
    <r>
      <rPr>
        <i/>
        <sz val="12"/>
        <color theme="1"/>
        <rFont val="Arial"/>
        <family val="2"/>
      </rPr>
      <t xml:space="preserve">grand design </t>
    </r>
    <r>
      <rPr>
        <sz val="12"/>
        <color theme="1"/>
        <rFont val="Arial"/>
        <family val="2"/>
      </rPr>
      <t>pengelolaan sistem informasi.</t>
    </r>
  </si>
  <si>
    <r>
      <t xml:space="preserve">Kebijakan/prosedur pengelolaan atas aset organisasi termasuk pengamanan fisik atas aset diimplementasikan </t>
    </r>
    <r>
      <rPr>
        <sz val="12"/>
        <rFont val="Arial"/>
        <family val="2"/>
      </rPr>
      <t>secara memadai</t>
    </r>
  </si>
  <si>
    <r>
      <t xml:space="preserve">Informasi yang disajikan relevan dan memenuhi ekspektasi </t>
    </r>
    <r>
      <rPr>
        <i/>
        <sz val="12"/>
        <color theme="1"/>
        <rFont val="Arial"/>
        <family val="2"/>
      </rPr>
      <t>stakeholder</t>
    </r>
  </si>
  <si>
    <r>
      <t>Pimpinan K/L/D menjalin hubungan kerja yang baik (kemitraan) dengan instansi lain terkait pencegahan dan pengendalian kecurangan/</t>
    </r>
    <r>
      <rPr>
        <i/>
        <sz val="12"/>
        <rFont val="Arial"/>
        <family val="2"/>
      </rPr>
      <t>fraud</t>
    </r>
  </si>
  <si>
    <r>
      <t>Pengendalian atas pengelolaan sistem informasi dilakukan untuk memastikan tidak terjadi kecurangan/</t>
    </r>
    <r>
      <rPr>
        <i/>
        <sz val="12"/>
        <color theme="1"/>
        <rFont val="Arial"/>
        <family val="2"/>
      </rPr>
      <t>fraud</t>
    </r>
  </si>
  <si>
    <r>
      <t>Tersedianya informasi yang relevan untuk kebutuhan internal dan eksternal dalam upaya pencegahan dan pengendalian kecurangan/</t>
    </r>
    <r>
      <rPr>
        <i/>
        <sz val="12"/>
        <color theme="1"/>
        <rFont val="Arial"/>
        <family val="2"/>
      </rPr>
      <t>fraud</t>
    </r>
  </si>
  <si>
    <r>
      <t>Terlaksananya komunikasi yang efektif dengan internal dan eksternal dalam upaya pencegahan dan pengendalian kecurangan/</t>
    </r>
    <r>
      <rPr>
        <i/>
        <sz val="12"/>
        <color theme="1"/>
        <rFont val="Arial"/>
        <family val="2"/>
      </rPr>
      <t>fraud</t>
    </r>
  </si>
  <si>
    <t>Kinerja penerapan manajemen risiko digunakan sebagai dasar penilaian kinerja pada sebagian UPR tingkatan operasional unit kerja secara memadai</t>
  </si>
  <si>
    <t>Proses manajemen risiko mulai dihubungkan dengan dengan proses bisnis dan proses perencanaan tingkat operasional unit kerja namun belum diterapkan secara konsisten</t>
  </si>
  <si>
    <t>Unit kerja tidak menyelenggarakan sistem whistleblowing dan adanya sikap negatif terhadap pelapor</t>
  </si>
  <si>
    <t xml:space="preserve">Tingkat kepemimpinan etis di dalam unit organisasi sangat tinggi </t>
  </si>
  <si>
    <t xml:space="preserve">Tingkat kepemimpinan etis di dalam unit organisasi cukup tinggi </t>
  </si>
  <si>
    <t xml:space="preserve">Tingkat kepemimpinan etis di dalam unit organisasi pada tataran sedang </t>
  </si>
  <si>
    <t xml:space="preserve">Tingkat kepemimpinan etis di dalam unit organisasi cukup rendah </t>
  </si>
  <si>
    <t>Tingkat kepemimpinan etis di dalam unit organisasi sangat rendah</t>
  </si>
  <si>
    <t>Pemimpin adalah penerap kaidah perilaku etis sekaligus menerapkannya dalam manajemen, artinya menjadikan nilai-nilai etis sebagai norma yang harus dipatuhi bawahan. Pimpinan mendorong bawahan untuk mengikutinya melalui atensi yang diberikan di berbagai kesempatan, keterbukaan dan transparansi, reinforcement, perlakuan adil, dan pengambilan keputusan yang menyertakan pertimbangan etis.</t>
  </si>
  <si>
    <t>Saluran pelaporan internal yang dikelola secara kredibel dalam menerima pelaporan dan memberikan perlindungan kepada pelapor sehingga kepedulian meningkat dan memberikan efek penggentar yang efektif.</t>
  </si>
  <si>
    <t>Merupakan kegiatan yang terstruktur dan sistematis dalam mengidentifikasi, menganalisis probabilitas dan signifikansi dampak bila suatu praktik korupsi terjadi dan mengevaluasinya dalam rangka menentukan respons yang tepat terhadapnya, yang menjangkau seluruh kegiatan utama organisasi dan menghasilkan rancangan tindak pengendalian memitigasi risiko korupsi yang sudah terpetakan</t>
  </si>
  <si>
    <t>Integritas adalah keutamaan-keutamaan (virtues) seperti kejujuran, hal dapat dipercaya (trustworthiness), komitmen terhadap standar etis, atau keteguhan sikap &amp; perilaku sesuai prinsip moral/etika.  Berintegritas berarti apa yang diucapkan utuh, lengkap, takbercacat, taklebih dan takkurang. Pada konteks organisasi, integritas berarti apa yang dinyatakan dalam kebijakan, SOP, peraturan, atau standar, itu pula yang dilaksanakan: utuh, tidak kurang dan tidak lebih. Transparansi dan akuntabilitas, itulah wujud nilai integritas organisasional. Integritas organisasional adalah tingkat kesesuaian kegiatan dengan peraturan/kebijakan secara keseluruhan, yang berarti bukan sekadar kesesuaian secara formal, tetapi juga kesesuaian dengan nilai prinsip yang melandasi terbitnya peraturan/ kebijakan.</t>
  </si>
  <si>
    <t>Kondisi integritas organisasional sangat tinggi</t>
  </si>
  <si>
    <t>Kondisi integritas organisasional pada cukup tinggi</t>
  </si>
  <si>
    <t>Kondisi integritas organisasional pada tataran sedang</t>
  </si>
  <si>
    <t>Kondisi integritas organisasional cenderung rendah</t>
  </si>
  <si>
    <t>Kondisi integritas organisasional sangat rendah</t>
  </si>
  <si>
    <t>Terdapat persepsi bersama oleh semua pegawai secara umum bahwa yang dijadikan acuan utama sebagai perilaku etis adalah peraturan, SOP, hukum, atau standar profesional</t>
  </si>
  <si>
    <t>Iklim etis prinsip di dalam lingkungan unit kerja sangat tinggi</t>
  </si>
  <si>
    <t>Iklim etis prinsip di dalam lingkungan unit kerja cukup tinggi</t>
  </si>
  <si>
    <t>Iklim etis prinsip di dalam lingkungan unit kerja pada tingkatan sedang</t>
  </si>
  <si>
    <t>Iklim etis prinsip di dalam lingkungan unit kerja cukup rendah</t>
  </si>
  <si>
    <t>Iklim etis prinsip  di dalam lingkungan unit kerja sangat rendah</t>
  </si>
  <si>
    <t xml:space="preserve">Mencakup semua langkah tindak lanjut atas indikasi korupsi yang terdeteksi, mulai dari sebatas klarifikasi hingga audit investigatif. </t>
  </si>
  <si>
    <t>Seluruh kejadian korupsi/perilaku koruptif yang ditemukan satu tahun terakhir telah selesai ditindaklanjuti oleh orang/tim yang kompeten dengan investigasi, audit, atau bentuk pengawasan lainnya dan tidak terdapat permasalahan konflik kepentingan dalam penyelesaian tindak lanjut</t>
  </si>
  <si>
    <t>Tindaklanjut dalam bentuk investigasi, audit, atau bentuk pengawasan lainnya telah dilakukan oleh orang/tim yang kompeten dan independen terhadap sebagian besar temuan atas kejadian korupsi/perilaku koruptif</t>
  </si>
  <si>
    <t>Semua langkah yang diambil dalam rangka memperbaiki kerusakan yang ditimbulkan oleh praktik korupsi di dalam organisasi berupa pemastian perilaku dihentikan melalui pengenaan sanksi dan perbaikan melalui pemulihan kerugian dan peningkatan pengendalian.</t>
  </si>
  <si>
    <t>Tentang proses unit kerja sebagai lingkungan belajar dikelola untuk memungkinkan pegawai di semua level berpartisipasi dalam program antikorupsi dengan menghindari perilaku koruptif dan menunjukkan sikap lugas ketika berhadapan dengan situasi yang memicu perilaku korupsi.  Proses belajar juga harus menjangkau stakeholders (penyedia dan pengguna layanan) untuk mendapatkan komitmen kerjasama untuk berjalannya program antikorupsi.</t>
  </si>
  <si>
    <t>Program antikorupsi didukung dengan penyediaan alokasi sumberdaya secara eksplisit dan memadai, baik anggaran, personil, dan sarana prasarana</t>
  </si>
  <si>
    <t>…</t>
  </si>
  <si>
    <t>Satker/OPD 1</t>
  </si>
  <si>
    <t>Satker/OPD 2</t>
  </si>
  <si>
    <t>Satker/OPD…. (n)</t>
  </si>
  <si>
    <t>PENILAIAN MANDIRI MATURITAS PENYELENGGARAAN SPIP
PEMERINTAH DAERAH …
Periode Penilaian 01 Juli 20XX-1 sampai dengan 30 Juni 20XX</t>
  </si>
  <si>
    <t>KERTAS KERJA PENILAIAN PENETAPAN TUJUAN
KK LEAD I - PENETAPAN TUJUAN</t>
  </si>
  <si>
    <t>PENILAIAN MANDIRI MATURITAS PENYELENGGARAAN SPIP
KEMENTERIAN/LEMBAGA/PEMERINTAH DAERAH …
Periode Penilaian 01 Juli 20XX-1 sampai dengan 30 Juni 20XX</t>
  </si>
  <si>
    <t>KERTAS KERJA PENILAIAN STRUKTUR DAN PROSES
KK LEAD II - STRUKTUR DAN PROSES</t>
  </si>
  <si>
    <t>KERTAS KERJA PENILAIAN STRUKTUR DAN PROSES
KK 3.2 - PENILAIAN STRUKTUR DAN PROSES KEANDALAN PELAPORAN KEUANGAN (T2)</t>
  </si>
  <si>
    <t>KERTAS KERJA PENILAIAN STRUKTUR DAN PROSES
KK 3.1 - PENILAIAN STRUKTUR DAN PROSES EFEKTIVITAS DAN EFISIENSI PENCAPAIAN TUJUAN ORGANISASI (T1)</t>
  </si>
  <si>
    <t>KERTAS KERJA PENILAIAN STRUKTUR DAN PROSES
KK 3.3 - PENILAIAN STRUKTUR DAN PROSES PENGAMANAN ASET NEGARA/DAERAH (T3)</t>
  </si>
  <si>
    <t>KERTAS KERJA PENILAIAN STRUKTUR DAN PROSES
KK 3.4 - PENILAIAN STRUKTUR DAN PROSES KETAATAN PADA PERATURAN PERUNDANG-UNDANGAN (T4)</t>
  </si>
  <si>
    <t>:
:
:
:</t>
  </si>
  <si>
    <t>Indeks KK No.
Disusun oleh/Tanggal
Direviu oleh/Tanggal
Disetujui oleh/Tanggal</t>
  </si>
  <si>
    <t>KERTAS KERJA PENILAIAN PENCAPAIAN TUJUAN SPIP
KK LEAD III - PENILAIAN PENCAPAIAN TUJUAN SPIP</t>
  </si>
  <si>
    <t>KERTAS KERJA PENILAIAN PENCAPAIAN TUJUAN SPIP
TUJUAN 2: KEANDALAN PELAPORAN KEUANGAN
KK 6 - PENILAIAN PENCAPAIAN TUJUAN KEANDALAN PELAPORAN KEUANGAN</t>
  </si>
  <si>
    <t>KERTAS KERJA PENILAIAN PENCAPAIAN TUJUAN SPIP
TUJUAN 3: PENGAMANAN ASET NEGARA/DAERAH
KK 7 - PENILAIAN PENCAPAIAN TUJUAN PENGAMANAN ASET NEGARA/DAERAH</t>
  </si>
  <si>
    <t>KERTAS KERJA PENILAIAN PENCAPAIAN TUJUAN SPIP
TUJUAN 4: KETAATAN PADA PERATURAN PERUNDANG-UNDANGAN
KK 8 - PENILAIAN PENCAPAIAN TUJUAN KETAATAN PADA PERATURAN PERUNDANG-UNDANGAN</t>
  </si>
  <si>
    <t>Berdasarkan hasil analisis dokumen …</t>
  </si>
  <si>
    <t>Capaian komponen Pencapaian Tujuan Keandalan Pelaporan Keuangan adalah:</t>
  </si>
  <si>
    <r>
      <rPr>
        <sz val="11"/>
        <rFont val="Calibri"/>
        <family val="2"/>
      </rPr>
      <t>Penyebab Opini Tidak WTP:</t>
    </r>
    <r>
      <rPr>
        <sz val="11"/>
        <color rgb="FFFF0000"/>
        <rFont val="Calibri"/>
        <family val="2"/>
      </rPr>
      <t xml:space="preserve">
</t>
    </r>
    <r>
      <rPr>
        <i/>
        <sz val="11"/>
        <color rgb="FFFF0000"/>
        <rFont val="Calibri"/>
        <family val="2"/>
      </rPr>
      <t>(dalam hal opini BPK-RI atas LK K/L/D bukan WTP, uraikan penyebabnya)</t>
    </r>
  </si>
  <si>
    <r>
      <t xml:space="preserve">Ringkasan
</t>
    </r>
    <r>
      <rPr>
        <i/>
        <sz val="11"/>
        <color rgb="FFFF0000"/>
        <rFont val="Arial"/>
        <family val="2"/>
      </rPr>
      <t>(uraikan secara ringkas substansi tiap butir temuan dalam Buku II LHP BPK-RI)</t>
    </r>
  </si>
  <si>
    <r>
      <rPr>
        <b/>
        <sz val="11"/>
        <rFont val="Arial"/>
        <family val="2"/>
      </rPr>
      <t>Penyebab</t>
    </r>
    <r>
      <rPr>
        <sz val="11"/>
        <rFont val="Arial"/>
        <family val="2"/>
      </rPr>
      <t xml:space="preserve">
</t>
    </r>
    <r>
      <rPr>
        <i/>
        <sz val="11"/>
        <color rgb="FFFF0000"/>
        <rFont val="Arial"/>
        <family val="2"/>
      </rPr>
      <t>(uraikan secara ringkas penyebab tiap butir temuan dalam Buku II LHP BPK-RI)</t>
    </r>
  </si>
  <si>
    <t xml:space="preserve">Analisis: </t>
  </si>
  <si>
    <r>
      <rPr>
        <i/>
        <sz val="11"/>
        <color rgb="FFFF0000"/>
        <rFont val="Arial"/>
        <family val="2"/>
      </rPr>
      <t>1. Analisis apakah terdapat temuan dengan penyebab yang berulang dalam 5 tahun terakhir
2. Identifikasi sub unsur SPIP yang terkait dengan penyebab temuan berulang tersebut</t>
    </r>
    <r>
      <rPr>
        <sz val="11"/>
        <color rgb="FF0070C0"/>
        <rFont val="Arial"/>
        <family val="2"/>
      </rPr>
      <t xml:space="preserve">
</t>
    </r>
  </si>
  <si>
    <t>Kualitas Strategi Pencapaian Sasaran Strategis</t>
  </si>
  <si>
    <t>B. Kualitas Strategi Pencapaian Sasaran Strategis (KK 2)</t>
  </si>
  <si>
    <t>PENCAPAIAN TUJUAN SPIP</t>
  </si>
  <si>
    <t>≥ 30% dan &lt;50%</t>
  </si>
  <si>
    <t>≥ 50% dan &lt;70%</t>
  </si>
  <si>
    <t>≥ 70% dan &lt;90%</t>
  </si>
  <si>
    <t>≥ 90%</t>
  </si>
  <si>
    <t>&lt; 30%</t>
  </si>
  <si>
    <t>Perwujudan Peran APIP yang Efektif</t>
  </si>
  <si>
    <t>Pengujian terkait Tujuan 4 SPIP (Ketaatan pada Peraturan Perundang-undangan)</t>
  </si>
  <si>
    <t>Pengujian terkait Tujuan 3 SPIP (Pengamanan Aset Negara/Daerah)</t>
  </si>
  <si>
    <t>Pengujian terkait Tujuan 2 SPIP (Keandalan Pelaporan Keuangan)</t>
  </si>
  <si>
    <t>R</t>
  </si>
  <si>
    <t>KETERANGAN</t>
  </si>
  <si>
    <t>Petunjuk Pengisian:</t>
  </si>
  <si>
    <t>Kolom 1</t>
  </si>
  <si>
    <t>Isi dengan nomor urut</t>
  </si>
  <si>
    <t>Kolom 2</t>
  </si>
  <si>
    <t>Kolom 3</t>
  </si>
  <si>
    <t>Kolom 4</t>
  </si>
  <si>
    <t>Kolom 5</t>
  </si>
  <si>
    <t>Kolom 6</t>
  </si>
  <si>
    <t>Kolom 7</t>
  </si>
  <si>
    <t>Uji Indikator dan Target Kinerja</t>
  </si>
  <si>
    <t>Kolom 8</t>
  </si>
  <si>
    <t>Kolom 9</t>
  </si>
  <si>
    <t>Kolom 10</t>
  </si>
  <si>
    <t>Kolom 12</t>
  </si>
  <si>
    <t>Kolom 14</t>
  </si>
  <si>
    <t>Isi dengan uraian sasaran strategis Pemda</t>
  </si>
  <si>
    <t>Isi dengan uraian sasaran strategis OPD</t>
  </si>
  <si>
    <t>Kolom 11</t>
  </si>
  <si>
    <t>Kolom 13</t>
  </si>
  <si>
    <t>Kolom 16</t>
  </si>
  <si>
    <t>Kolom 17</t>
  </si>
  <si>
    <t>Kolom 20</t>
  </si>
  <si>
    <t>KUALITAS SASARAN PROGRAM</t>
  </si>
  <si>
    <t>Isi dengan nama program</t>
  </si>
  <si>
    <t>Isi dengan uraian sasaran program</t>
  </si>
  <si>
    <t>Kolom 15</t>
  </si>
  <si>
    <t>Kolom 18</t>
  </si>
  <si>
    <t>Kolom 19</t>
  </si>
  <si>
    <t>Kolom 22</t>
  </si>
  <si>
    <t>KUALITAS SASARAN KEGIATAN</t>
  </si>
  <si>
    <t>Isi dengan nama kegiatan</t>
  </si>
  <si>
    <t>Isi dengan uraian sasaran kegiatan</t>
  </si>
  <si>
    <t>Kolom 21</t>
  </si>
  <si>
    <t>Kolom 26</t>
  </si>
  <si>
    <t>NAMA SUB KEGIATAN</t>
  </si>
  <si>
    <t>SASARAN SUB KEGIATAN</t>
  </si>
  <si>
    <t>INDIKATOR KINERJA SUB KEGIATAN</t>
  </si>
  <si>
    <t>NILAI ANGGARAN</t>
  </si>
  <si>
    <t>Isi dengan simpulan atas Sasaran Strategis Pemda "Y" jika Sasaran Strategis Pemda "Efektif" dan "T" jika "Inefektif"</t>
  </si>
  <si>
    <t>Isi dengan simpulan atas Sasaran Strategis PD "Y" jika Sasaran Strategis PD "Efektif" dan "T" jika "Inefektif"</t>
  </si>
  <si>
    <t>Isi dengan simpulan atas sasaran program "Y" jika sasaran program "Efektif" dan "T" jika "Inefektif"</t>
  </si>
  <si>
    <t>Isi dengan simpulan atas sasaran kegiatan "Y" jika sasaran kegiatan "Efektif" dan "T" jika "Inefektif"</t>
  </si>
  <si>
    <t>Isi dengan nomor urut sub kegiatan</t>
  </si>
  <si>
    <t>Isi dengan nama sub kegiatan</t>
  </si>
  <si>
    <t>Isi dengan uraian sasaran sub kegiatan</t>
  </si>
  <si>
    <r>
      <t xml:space="preserve">Isi dengan uraian substansi sub kegiatan </t>
    </r>
    <r>
      <rPr>
        <b/>
        <i/>
        <sz val="18"/>
        <color theme="1"/>
        <rFont val="Calibri"/>
        <family val="2"/>
        <scheme val="minor"/>
      </rPr>
      <t>(uraian substansi sub kegiatan harus diisi)</t>
    </r>
  </si>
  <si>
    <t>Isi dengan uraian indikator kinerja sub kegiatan</t>
  </si>
  <si>
    <t>Isi dengan target kinerja sub kegiatan</t>
  </si>
  <si>
    <t>Isi dengan nilai anggaran sub kegiatan</t>
  </si>
  <si>
    <t>Isi dengan "Y" jika sasaran sub kegiatan berorientasi hasil atau isi dengan "T" jika tidak</t>
  </si>
  <si>
    <t>Isi dengan "Y" jika indikator kinerja sub kegiatan dapat diukur secara obyektif atau isi dengan "T" jika tidak</t>
  </si>
  <si>
    <t>Isi dengan "Y" jika indikator kinerja sub kegiatan relevan terhadap sasaran sub kegiatan atau isi dengan "T" jika tidak</t>
  </si>
  <si>
    <t>Isi dengan "Y" jika target kinerja sub kegiatan memperhatikan target pada perencanaan lebih tinggi atau isi dengan "T" jika tidak</t>
  </si>
  <si>
    <t>Kolom 24</t>
  </si>
  <si>
    <t>Isi dengan "Y" jika seluruh indikator kinerja sub kegiatan cukup untuk mengukur pencapaian sasaran sub kegiatan atau isi dengan "T" jika tidak</t>
  </si>
  <si>
    <t>Kolom 25</t>
  </si>
  <si>
    <t>Isi dengan "Y" jika sasaran sub kegiatan relevan dengan sasaran kegiatan atau isi dengan "T" jika tidak</t>
  </si>
  <si>
    <r>
      <rPr>
        <b/>
        <i/>
        <sz val="18"/>
        <color rgb="FFFF0000"/>
        <rFont val="Calibri"/>
        <family val="2"/>
        <scheme val="minor"/>
      </rPr>
      <t>(Hanya diisi jika keterkaitan dengan sasaran kegiatan (Kolom 25) adalah "T")</t>
    </r>
    <r>
      <rPr>
        <i/>
        <sz val="18"/>
        <color theme="1"/>
        <rFont val="Calibri"/>
        <family val="2"/>
        <scheme val="minor"/>
      </rPr>
      <t xml:space="preserve"> Isi dengan "Y" jika sasaran sub kegiatan relevan dengan sasaran program atau isi dengan "T" jika tidak</t>
    </r>
  </si>
  <si>
    <r>
      <rPr>
        <b/>
        <i/>
        <sz val="18"/>
        <color rgb="FFFF0000"/>
        <rFont val="Calibri"/>
        <family val="2"/>
        <scheme val="minor"/>
      </rPr>
      <t>(Hanya diisi jika keterkaitan dengan sasaran kegiatan (Kolom 25) dan sasaran program (Kolom 26) adalah "T")</t>
    </r>
    <r>
      <rPr>
        <i/>
        <sz val="18"/>
        <color theme="1"/>
        <rFont val="Calibri"/>
        <family val="2"/>
        <scheme val="minor"/>
      </rPr>
      <t xml:space="preserve"> Isi dengan "Y" jika sasaran sub kegiatan relevan dengan sasaran strategis PD atau isi dengan "T" jika tidak</t>
    </r>
  </si>
  <si>
    <r>
      <rPr>
        <b/>
        <i/>
        <sz val="18"/>
        <color rgb="FFFF0000"/>
        <rFont val="Calibri"/>
        <family val="2"/>
        <scheme val="minor"/>
      </rPr>
      <t>(Hanya diisi jika keterkaitan dengan sasaran kegiatan (Kolom 25), sasaran program (Kolom 26), dan sasaran PD (Kolom 27) adalah "T")</t>
    </r>
    <r>
      <rPr>
        <i/>
        <sz val="18"/>
        <color theme="1"/>
        <rFont val="Calibri"/>
        <family val="2"/>
        <scheme val="minor"/>
      </rPr>
      <t xml:space="preserve"> Isi dengan "Y" jika sasaran sub kegiatan relevan dengan sasaran strategis Pemda atau isi dengan "T" jika tidak</t>
    </r>
  </si>
  <si>
    <t>Kolom 30</t>
  </si>
  <si>
    <t>Isi uraian kelemahan apa saja atas sub kegiatan yang disusun OPD</t>
  </si>
  <si>
    <t>Pengamanan Aset</t>
  </si>
  <si>
    <t xml:space="preserve">Penilaian atas kualitas pengamanan BMN/BMD </t>
  </si>
  <si>
    <t>Catatan Pengamanan Aset</t>
  </si>
  <si>
    <t xml:space="preserve">Berdasarkan hasil analisis dokumen ... </t>
  </si>
  <si>
    <t>RELEVAN MENCAPAI SASARAN DI ATASNYA</t>
  </si>
  <si>
    <t>Kesimpulan Level</t>
  </si>
  <si>
    <t>Menghitung rata-rata pencapaian indikator kinerja dari sasaran strategis K/L/D</t>
  </si>
  <si>
    <t>A. Kualitas Sasaran Strategis (KK 1)</t>
  </si>
  <si>
    <t>INDIKATOR KINERJA SASARAN STRATEGIS OPD</t>
  </si>
  <si>
    <t>Copy formula &gt;&gt;</t>
  </si>
  <si>
    <t>&lt;&lt; Copy formula</t>
  </si>
  <si>
    <t>KETERANGAN/ CATATAN</t>
  </si>
  <si>
    <t>Wajar Tanpa Pengecualian (dengan paragraf penjelas)</t>
  </si>
  <si>
    <t>Wajar Tanpa Pengecualian</t>
  </si>
  <si>
    <t>Wajar Dengan Pengecualian</t>
  </si>
  <si>
    <t>Tidak Wajar</t>
  </si>
  <si>
    <t>Tidak Memberikan Pendapat</t>
  </si>
  <si>
    <t>Keamanan Administrasi</t>
  </si>
  <si>
    <t>Keamanan Fisik</t>
  </si>
  <si>
    <t>Keamanan Hukum</t>
  </si>
  <si>
    <t>[catatan 1 keamanan aset]</t>
  </si>
  <si>
    <t>[catatan 2 keamanan aset]</t>
  </si>
  <si>
    <r>
      <t xml:space="preserve">Opini 
</t>
    </r>
    <r>
      <rPr>
        <sz val="12"/>
        <color rgb="FFFF0000"/>
        <rFont val="Arial"/>
        <family val="2"/>
      </rPr>
      <t>(WTP/WTP DPP/WDP/Tidak Wajar/TMP)</t>
    </r>
  </si>
  <si>
    <r>
      <t xml:space="preserve">Opini
</t>
    </r>
    <r>
      <rPr>
        <sz val="11"/>
        <color rgb="FFFF0000"/>
        <rFont val="Arial"/>
        <family val="2"/>
      </rPr>
      <t>(WTP/WTP DPP/WDP/Tidak Wajar/TMP)</t>
    </r>
  </si>
  <si>
    <r>
      <t xml:space="preserve">Opini
</t>
    </r>
    <r>
      <rPr>
        <sz val="12"/>
        <color rgb="FFFF0000"/>
        <rFont val="Arial"/>
        <family val="2"/>
      </rPr>
      <t>(WTP/WTP DPP/WDP/Tidak Wajar/TMP)</t>
    </r>
  </si>
  <si>
    <r>
      <t xml:space="preserve">Catatan Terkait pengamanan aset dan kategori pengamanan aset </t>
    </r>
    <r>
      <rPr>
        <sz val="12"/>
        <color rgb="FFFF0000"/>
        <rFont val="Arial"/>
        <family val="2"/>
      </rPr>
      <t>(Keamanan administrasi/fisik/hukum)</t>
    </r>
  </si>
  <si>
    <t>Opini WTP dan jumlah temuan per LHP ≤10 selama 5 tahun terakhir</t>
  </si>
  <si>
    <t>Opini WTP dan jumlah temuan per LHP ≤10 selama 3 tahun terakhir</t>
  </si>
  <si>
    <t>Opini WTP dan jumlah temuan ≤10 pada tahun terakhir</t>
  </si>
  <si>
    <t>Opini WTP dan jumlah temuan &gt;10 pada tahun terakhir</t>
  </si>
  <si>
    <t>Tidak mendapatkan Opini WTP pada tahun terakhir</t>
  </si>
  <si>
    <t>Gradasi</t>
  </si>
  <si>
    <t>WTP minimal 5 kali berturut-turut dan tidak ada catatan pengamanan BMN/D selama 3 tahun terakhir</t>
  </si>
  <si>
    <t>WTP minimal 3 kali berturut-turut pada 3 tahun terakhir dan tidak ada catatan pengamanan BMN/D pada 1 tahun terakhir</t>
  </si>
  <si>
    <t>WTP pada tahun terakhir, tetapi masih ada catatan pengamanan BMN/D</t>
  </si>
  <si>
    <t>WTP-DPP/WDP pada tahun terakhir</t>
  </si>
  <si>
    <t>Tidak Memberikan Pendapat/Tidak Wajar pada tahun terakhir</t>
  </si>
  <si>
    <t>WTP minimal 5 kali berturut-turut tanpa temuan berulang pada 5 tahun terakhir</t>
  </si>
  <si>
    <t>WTP minimal 3 kali berturut-turut tanpa temuan berulang pada 3 tahun terakhir.</t>
  </si>
  <si>
    <t>WTP minimal 1 kali pada tahun terakhir.</t>
  </si>
  <si>
    <t>WDP/WTP Dengan Paragraf Penjelas pada tahun terakhir.</t>
  </si>
  <si>
    <t>Tidak Memberikan Pendapat/Tidak Wajar pada tahun terakhir.</t>
  </si>
  <si>
    <r>
      <rPr>
        <b/>
        <sz val="11"/>
        <rFont val="Arial"/>
        <family val="2"/>
      </rPr>
      <t>Jumlah Temuan per LHP</t>
    </r>
    <r>
      <rPr>
        <i/>
        <sz val="11"/>
        <rFont val="Arial"/>
        <family val="2"/>
      </rPr>
      <t xml:space="preserve">
</t>
    </r>
  </si>
  <si>
    <t>PENYIMPULAN NILAI MATURITAS PENYELENGGARAAN SPIP TERINTEGRASI</t>
  </si>
  <si>
    <t>PENILAIAN MANDIRI MATURITAS PENYELENGGARAAN SPIP
KEMENTERIAN/LEMBAGA/PEMERINTAH DAERAH …
Periode penilaian sampai dengan 30 Juni 20XX</t>
  </si>
  <si>
    <t>Kolom 23</t>
  </si>
  <si>
    <t>Uji Kecukupan Indikator Dilakukan Jika Terdapat Minimal 1 Indikator Sub Kegiatan dengan hasil uji "Y" pada Tahap Uji Indikator dan Target Kinerja</t>
  </si>
  <si>
    <t>Kolom 27</t>
  </si>
  <si>
    <t>Kolom 28</t>
  </si>
  <si>
    <t>UJI KECUKUPAN INDIKATOR</t>
  </si>
  <si>
    <t>Simpulan Level</t>
  </si>
  <si>
    <t>&lt; 60%</t>
  </si>
  <si>
    <t>≥ 60% dan &lt;70%</t>
  </si>
  <si>
    <t>≥ 70% dan &lt;80%</t>
  </si>
  <si>
    <t>≥ 80% dan &lt;90%</t>
  </si>
  <si>
    <t xml:space="preserve">RATA-RATA CAPAIAN KINERJA </t>
  </si>
  <si>
    <t>KK 1.1 - PENILAIAN PENETAPAN TUJUAN - SASARAN STRATEGIS PEMERINTAH DAERAH</t>
  </si>
  <si>
    <t>PENILAIAN MANDIRI MATURITAS PENYELENGGARAAN SPIP TERINTEGRASI
KEMENTERIAN/LEMBAGA/PEMERINTAH DAERAH …
Periode Penilaian sampai dengan 30 Juni 20XX</t>
  </si>
  <si>
    <t>KK 2.1 - PENILAIAN PENETAPAN TUJUAN - SASARAN PROGRAM</t>
  </si>
  <si>
    <t>KK 2.2 - PENILAIAN PENETAPAN TUJUAN - SASARAN KEGIATAN</t>
  </si>
  <si>
    <t>KK 2.3 - PENILAIAN PENETAPAN TUJUAN - SUBKEGIATAN</t>
  </si>
  <si>
    <t>c</t>
  </si>
  <si>
    <t>d</t>
  </si>
  <si>
    <t>Sasaran strategis berorientasi hasil</t>
  </si>
  <si>
    <t>e</t>
  </si>
  <si>
    <t>SASTRA RELEVAN DAN MENGGAMBARKAN MANDAT</t>
  </si>
  <si>
    <t>SASTRA BERORIENTASI HASIL</t>
  </si>
  <si>
    <t>Sasaran strategis relevan menggambarkan mandat</t>
  </si>
  <si>
    <t>Indikator kinerja tepat</t>
  </si>
  <si>
    <t>Indikator kinerja cukup untuk mengukur sasaran</t>
  </si>
  <si>
    <t>Target kinerja tepat</t>
  </si>
  <si>
    <t>F</t>
  </si>
  <si>
    <t>G</t>
  </si>
  <si>
    <t>H</t>
  </si>
  <si>
    <t>J</t>
  </si>
  <si>
    <t>INDIKATOR KINERJA TEPAT</t>
  </si>
  <si>
    <t>TARGET KINERJA TEPAT</t>
  </si>
  <si>
    <t>UNIT KERJA</t>
  </si>
  <si>
    <t>INDIKATOR KINERJA SASARAN OPD</t>
  </si>
  <si>
    <t>K</t>
  </si>
  <si>
    <t>L</t>
  </si>
  <si>
    <t>M</t>
  </si>
  <si>
    <t>SASARAN STRATEGIS</t>
  </si>
  <si>
    <t xml:space="preserve"> TARGET KINERJA</t>
  </si>
  <si>
    <t>Kualitas Sasaran Program</t>
  </si>
  <si>
    <t>Sasaran program berorientasi hasil</t>
  </si>
  <si>
    <t>Sasaran program relevan dengan sasaran strategis OPD dan menggambarkan tugas dan fungsi</t>
  </si>
  <si>
    <t>Sasaran kegiatan berorientasi hasil</t>
  </si>
  <si>
    <t>Sasaran kegiatan relevan dengan sasaran program dan menggambarkan tugas dan fungsi</t>
  </si>
  <si>
    <t>Kualitas Sub Kegiatan</t>
  </si>
  <si>
    <t>Sub kegiatan relevan dengan sasaran kegiatan</t>
  </si>
  <si>
    <t>Kualitas Sasaran Kegiatan</t>
  </si>
  <si>
    <t>O</t>
  </si>
  <si>
    <t>SASARAN PROGRAM RELEVAN DENGAN SASTRA OPD DAN MENGGAMBARKAN TUGAS DAN FUNGSI</t>
  </si>
  <si>
    <t>URAIAN SASARAN PROGRAM</t>
  </si>
  <si>
    <t>SASARAN KEGIATAN RELEVAN DENGAN SASARAN PROGRAM DAN MENGGAMBARKAN TUGAS DAN FUNGSI</t>
  </si>
  <si>
    <t>P</t>
  </si>
  <si>
    <t>Q</t>
  </si>
  <si>
    <t>URAIAN SASARAN KEGIATAN</t>
  </si>
  <si>
    <t>SASARAN KEGIATAN
BERORIENTASI HASIL</t>
  </si>
  <si>
    <t>SUB KEGIATAN RELEVAN DENGAN SASARAN KEGIATAN</t>
  </si>
  <si>
    <t>KUALITAS SUB KEGIATAN</t>
  </si>
  <si>
    <t>S</t>
  </si>
  <si>
    <t>SASARAN STRATEGIS RELEVAN</t>
  </si>
  <si>
    <t>MATURITAS PENYELENGGARAAN SPIP TERINTEGRASI</t>
  </si>
  <si>
    <t>MANAJEMEN RISIKO INDEKS (MRI)</t>
  </si>
  <si>
    <t>INDEKS EFEKTIVITAS PENGENDALIAN KORUPSI (IEPK)</t>
  </si>
  <si>
    <t xml:space="preserve">Keterjadian Tindak Pidana Korupsi </t>
  </si>
  <si>
    <t xml:space="preserve">Keterjadian tindak pidana korupsi dalam tahun dan/atau saat penilaian </t>
  </si>
  <si>
    <t>Keterjadian Tindak Pidana Korupsi pada Periode Penilaian:</t>
  </si>
  <si>
    <t>Ya</t>
  </si>
  <si>
    <t>Penjelasan:</t>
  </si>
  <si>
    <t>KRITERIA SASARAN STRATEGIS OPD</t>
  </si>
  <si>
    <t>KERTAS KERJA PENILAIAN PENCAPAIAN TUJUAN SPIP
TUJUAN 1: EFEKTIVITAS DAN EFISIENSI PENCAPAIAN TUJUAN ORGANISASI
KK 5.1B - PENILAIAN CAPAIAN SASARAN STRATEGIS UNIT KERJA</t>
  </si>
  <si>
    <t>KERTAS KERJA PENILAIAN PENCAPAIAN TUJUAN SPIP
TUJUAN 1: EFEKTIVITAS DAN EFISIENSI PENCAPAIAN TUJUAN ORGANISASI
KK 5.1A - PENILAIAN CAPAIAN SASARAN STRATEGIS K/L/D</t>
  </si>
  <si>
    <t>KERTAS KERJA PENILAIAN PENCAPAIAN TUJUAN SPIP
TUJUAN 1: EFEKTIVITAS DAN EFISIENSI PENCAPAIAN TUJUAN ORGANISASI
KK 5.2 - PENILAIAN CAPAIAN OUTPUT</t>
  </si>
  <si>
    <t>SASARAN KEGIATAN BERORIENTASI HASIL</t>
  </si>
  <si>
    <t>Mengidentifikasi catatan pada LHP BPK terkait permasalahan keamanan aset dalam 5 tahun terakhir</t>
  </si>
  <si>
    <t>Banyaknya temuan yang dilaporkan dalam LHP BPK RI.</t>
  </si>
  <si>
    <t>Menghitung jumlah butir temuan dalam LHP BPK RI</t>
  </si>
  <si>
    <t>Satker/OPD 3</t>
  </si>
  <si>
    <t>Penjelasan</t>
  </si>
  <si>
    <t>- Setiap individu dalam organisasi dapat mendorong penerapan nilai-nilai organisasi
- Setiap individu mendukung pencapaian kinerja organisasi
- Keberhasilan pencapaian kinerja organisasi dapat dihubungkan dengan integritas dan perilaku individu serta mempengaruhi remunerasi individu</t>
  </si>
  <si>
    <t>Kebijakan telah dikomunikasikan dan dipahami oleh:
- Pimpinan (struktural)
- Penanggungjawab penegakan integritas dan nilai etika
- Pegawai</t>
  </si>
  <si>
    <t>- Komite/satgas/unit/tim yang ditetapkan dengan kewenangan dan tanggung jawab yang memadai untuk membantu pimpinan meyakini kepatuhan internal dan pengelolaan risiko korupsi melaksanakan agenda rutin dan kontinyu untuk mereviu dan mengevaluasi kebijakan antikorupsi.
- Pengembangan kebijakan antikorupsi berkelanjutan mencakup perbaikan struktur,standar perilaku, dan pernyataan kebijakan benar-benar dilakukan pimpinan sebagai hasil dari reviu dan evaluasi berkala.</t>
  </si>
  <si>
    <t>- Komite/satgas/unit/tim yang ditetapkan untuk membantu pimpinan meyakini kepatuhan internal dan pengelolaan risiko korupsi telah bekerja dengan wewenang dan tanggung jawab yang diberikan.
- Standar  perilaku telah dipromosikan dalam berbagai cara, termasuk melalui keteladanan pimpinan, konsisten sesuai dengan pernyataan kebijakan antikorupsi yang dicanangkan.</t>
  </si>
  <si>
    <t>- Kebijakan antikorupsi yang termanifestasi pada penetapan struktur pengelolaan risiko korupsi dan penegakan standar perilaku telah mulai diimplementasikan, tetapi belum untuk semua kegiatan utama dan kegiatan pendukung.
- Komite/pokja/satgas/unit yang diberi tanggung jawab dalam Pengelolaan risiko korupsi telah berusaha bekerja sesuai kewenangan yang diberikan.
- Standar perilaku antikorupsi telah dipromosi dalam berbagai cara, a.l. terdapat bukti adanya tindakan penegakan standar perilaku oleh pimpinan.</t>
  </si>
  <si>
    <t>- Ada pernyataan kebijakan antikorupsi secara eksplisit yang ditetapkan.
- Ada komite/pokja/satgas/unit yang diberi tanggung jawab dalam pengelolaan risiko korupsi dengan kewenangan yang memadai
- Ada Standar perilaku antikorupsi yang spesifik dan jelas mengatur perilaku yang boleh dan tidak boleh dilakukan, namun kebijakan dan standar perilaku baru sebatas terdiseminasi dan diterapkan secara parsial dan terbatas lingkupnya. Struktur yang dibentuk belum bekerja secara efektif sesuai tanggung jawab dan kewenangan yang diberikan.</t>
  </si>
  <si>
    <t xml:space="preserve">Kebijakan antikorupsi yang mencakup pernyataan kebijakan, penetapan struktur pengelolaan risiko korupsi dan standar perilaku tidak dilakukan. Kalaupun ada, tidak berjalan sehingga kebijakan antikorupsi sekadar formalitas </t>
  </si>
  <si>
    <t>- SOP mencakup aspek edukasi, asesmen risiko, atau tematik seperti pengendalian gratifikasi, penyuapan, WBS, dan investigasi
- SOP efektif dilaksanakan secara komprehensif menjangkau semua kegiatan utama dan pendukung.
- SOP direviu dan dievaluasi secara berkala dan hasil reviu/evaluasi ditindaklanjuti dengan perbaikan berkelanjutan.
- Hambatan atas pelaksanaan SOP tidak pernah dibiarkan.</t>
  </si>
  <si>
    <t>- SOP mencakup aspek edukasi, asesmen risiko, atau tematik seperti pengendalian gratifikasi, penyuapan, WBS, dan investigasi
- SOP efektif dilaksanakan secara komprehensif menjangkau semua kegiatan utama dan pendukung.
- Reviu dan evaluasi atas SOP belum ada atau insindentil saja sifatnya hanya jika terdapat hambatan atau rekomendasi hasil audit eksternal</t>
  </si>
  <si>
    <t xml:space="preserve">  SOP mencakup aspek edukasi, asesmen risiko, atau tematik seperti pengendalian gratifikasi, penyuapan, WBS, dan investigasi
- SOP dilaksanakan tetapi belum secara konsisten untuk semua SOP atau dari segi jangkauan lingkup penerapannya 
- Reviu dan evaluasi atas SOP belum pernah ada. </t>
  </si>
  <si>
    <t>- SOP anti korupsi tidak mencakup cegah deteksi respons, misalnya SOP yang ada hanya aspek cegah dan deteksi, tetapi minus aspek respons (investigasi) 
- SOP dilaksanakan untuk lingkup yang terbatas
- Pelaksanaan SOP masih cenderung seremonial dan terhadap hambatan tidak terlaksananya SOP tidak diatasi.</t>
  </si>
  <si>
    <t>Tidak ada penetapan SOP antikorupsi spesifik. Kalaupun ada, tidak berfungsi sama sekali sehingga formalitas belaka.</t>
  </si>
  <si>
    <t>- Ada kegiatan edukasi/pembelajaran yang dilaksanakan secara terstruktur dan terjadwal
- Sasaran edukasi seluruh pegawai pada semua level plus stakeholder (penyedia dan pengguna layanan)
- Kegiatan pembelajaran dievaluasi secara berkala 
- Perbaikan benar-benar dilakukan sebagai tindak lanjut hasil reviu dan evaluasi pembelajaran.</t>
  </si>
  <si>
    <t>- Ada kegiatan edukasi/pembelajaran yang dilaksanakan secara terstruktur dan terjadwal
- Sasaran edukasi seluruh pegawai pada semua level plus stakeholder (penyedia dan pengguna layanan)</t>
  </si>
  <si>
    <t>- Ada kegiatan edukasi/pembelajaran yang dilaksanakan secara terstruktur dan terjadwal
- Sasaran edukasi seluruh pegawai pada semua level 
- Stakeholder (penyedia dan pengguna layanan) belum dilibatkan.</t>
  </si>
  <si>
    <t>- Kegiatan edukasi/pembelajaran dilaksanakan insindentil dan tidak kontinyu
- Sasaran edukasi seluruh pegawai pada semua level 
- Stakeholder (penyedia dan pengguna layanan) belum dilibatkan.</t>
  </si>
  <si>
    <t>Kultur transparansi dan akuntabilitas sudah terbentuk dan menjadi keyakinan bersama bahwa pengelolaan semua kegiatan, keuangan, dan sumberdaya manusia selalu mematuhi peraturan/hukum/standar profesional sesuai prinsip yang melandasi terbitnya peraturan/hukum/standar profesional tersebut. Praktik korupsi seperti gratifikasi dan suap, percaloan, serta nepotisme (favoritism) sudah menjadi keyakinan bersama seluruh anggota unit organisasi untuk dihindari.</t>
  </si>
  <si>
    <t>Kultur pengelolaan kegiatan, keuangan, dan sumberdaya manusia pada kegiatan utama dan pendukung telah menunjukkan prinsip transparansi dan mematuhi peraturan/hukum/standar profesional dan/atau nilai prinsip yang melandasi terbitnya suatu peraturan/hukum/standar profesional demi menghindari praktik korupsi, seperti gratifikasi dan suap, percaloan, serta nepotisme (favoritism).</t>
  </si>
  <si>
    <t xml:space="preserve">Kultur pengelolaan kegiatan, keuangan, dan sumberdaya manusia pada kegiatan utama telah mengarah pada transparansi dan mematuhi peraturan/hukum/standar profesional untuk menghindari praktik korupsi, seperti gratifikasi dan suap, percaloan, serta nepotisme (favoritism). </t>
  </si>
  <si>
    <t>Kultur pengelolaan kegiatan, keuangan  dan sumberdaya manusia pada banyak kegiatan masih mengabaikan transparansi dan kepatuhan kepada peraturan dan/atau nilai prinsip yang melandasi terbitnya suatu peraturan. Praktik gratifikasi, percaloan, nepotisme masih sering terjadi dan cenderung dibiarkan.</t>
  </si>
  <si>
    <t xml:space="preserve">Kultur pengelolaan kegiatan, keuangan, dan sumberdaya manusia pada hampir semua kegiatan mengabaikan transparansi dan kepatuhan kepada peraturan/hukum/standar. Perilaku koruptif seperti gratifikasi, nepotisme, percaloan, dll biasa terjadi dan dianggap lazim  </t>
  </si>
  <si>
    <t xml:space="preserve">Di dalam unit kerja iklim etis prinsip sudah sangat dominan, yang dicirikan oleh adanya persepsi bersama di antara semua pegawai untuk menempatkan kepatuhan kepada aturan hukum di atas pertimbangan-pertimbangan yang lain. Menaati kode etik, standar profesi, dan aturan organisasi dianggap hal yang amat penting. Dalam membuat keputusan, apakah suatu keputusan tidak bertentangan dengan hukum dan peraturan menjadi pertimbangan yang paling utama di dalam organisasi. </t>
  </si>
  <si>
    <t>Persepsi bersama bahwa peraturan dan hukum dianggap hal yang amat penting di dalam organisasi dalam pertimbangan membuat keputusan, baik itu pribadi atau organisasional telah tumbuh cukup dominan ketimbang pertimbangan-pertimbangan lainnya.</t>
  </si>
  <si>
    <t xml:space="preserve">Persepsi bersama bahwa peraturan dan hukum dianggap hal yang amat penting di dalam organisasi dalam pengambilan keputusan, baik itu keputusan pribadi atau organisasional telah tumbuh meskipun belum dominan. </t>
  </si>
  <si>
    <t>Persepsi bersama bahwa aturan organisasi, peraturan dan hukum, serta standar profesional dianggap hal yang amat penting di dalam organisasi telah tumbuh tetapi tidak dominan. Kepatuhan kepada aturan, hukum, dan norma standar belum menjadi pertimbangan utama di dalam organisasi</t>
  </si>
  <si>
    <t>Persepsi yang dominan berlaku di dalam organisasi adalah sikap-sikap yang menonjolkan self interest (mementingkan diri sendiri), mencari keuntungan sendiri dan/atau mengejar efisiensi tanpa mengindahkan apakah suatu keputusan melanggar kode etik, aturan hukum, standar profesi, dst.</t>
  </si>
  <si>
    <t>Unit kerja telah melaksanakan semua tindak lanjut audit dan pengawasan lainnya yang dilakukan oleh oleh orang yang yang kompeten dan independen sehingga pelaksanaan tindak lanjut telah secara efektif menyelesaikan kejadian korupsi/perilaku koruptif, tindak lanjut sesuai dengan rekomendasi auditor, serta dokumentasi penyelesaian tindak lanjut menjelaskan secara memadai tindak lanjut yang telah dilakukan. Hal ini ditandai dengan:
1. kejadian korupsi/perilaku korupsi sesuai dengan hasil temuan audit tidak terlihat 
2. Indikasi korupsi terdeteksi direspons segera</t>
  </si>
  <si>
    <t xml:space="preserve">Unit kerja telah melaksanakan sebagian besar tindak lanjut audit dan pengawasan lainnya yang dilakukan oleh oleh orang yang yang kompeten dan independen sehingga pelaksanaan tindak lanjut telah secara efektif menyelesaikan kejadian korupsi/perilaku koruptif, tindak lanjut sesuai dengan rekomendasi auditor, serta dokumentasi penyelesaian tindak lanjut menjelaskan secara memadai tindak lanjut apa saja yang telah dilakukan. 
</t>
  </si>
  <si>
    <t xml:space="preserve">Unit kerja telah melaksanakan tindak lanjut atas temuan kejadian korupsi/perilaku koruptif yang ditemukan dalam satu tahun terakhir, namun pelaksanaannya tidak dilakukan oleh orang yang mempunyai konfilik kepentingan yang ditandai dengan:
1. pelaksanaan tindak lanjut oleh pihak yang melakukan atau bertanggung jawab terhadap kejadian korupsi/perilaku koruptif (seharusnya tindak lanjut menjadi tanggung jawab pejabat di atas pihak yang menjadi pelaku korupsi)
2. pelaksanaan tindak lanjut tidak secara efektif menghilangkan kejadian korupsi/perilaku koruptif di unit kerja. </t>
  </si>
  <si>
    <t>Unit kerja telah melaksanakan tindak lanjut atas temuan kejadian korupsi/perilaku koruptif, namun pelaksanaannya tidak dilakukan oleh orang yang mempunyai kompetensi dan kewenangan serta bebas dari konfilik kepentingan yang ditandai dengan:
1. tindak lanjut yang dilakukan tidak menghilangkan kejadian korupsi/perilaku koruptif di unit kerja
2.  tindak lanjut yang dilakukan tidak sesuai dengan rekomendasi yang disampaikan auditor
3. dokumentasi penyelesaian tindak lanjut tidak disusun secara memadai</t>
  </si>
  <si>
    <t>Unit kerja tidak menindaklanjuti temuan atas perilaku koruptif yang terjadi di lingkungan kerjanya dan/atau tidak mempunyai dan melaksanakan monitoring dan evaluasi penyelesaian tindak lanjut.</t>
  </si>
  <si>
    <t>Tindak lanjut dan tindakan korektif atas hasil audit dan investigasi mencerminkan  upaya perbaikan yang memadai yang ditandai dengan
1.Upaya pemulihan kerugian akibat korupsi dijadikan prioritas untuk dilakukan
2.Penegakan sanksi kepada pelaku korupsi dilakukan secara konsisten
3. Hasil investigasi selalu diikuti aksi perbaikan pengendalian
4. adanya evaluasi berkala atas tindakan perbaikan untuk memastikan bahwa tindakan korektif berfungsi secara efektif dan kejadian korupsi/perilaku koruptif tidak berulang</t>
  </si>
  <si>
    <t>Tindak lanjut dan tindakan korektif atas hasil audit dan investigasi mencerminkan  upaya perbaikan yang memadai yang ditandai dengan
1.Upaya pemulihan kerugian akibat korupsi dijadikan prioritas untuk dilakukan
2.Penegakan sanksi kepada pelaku korupsi dilakukan secara konsisten
3. Hasil investigasi  diikuti aksi perbaikan pengendalian
Namun belum terlihat adanya evaluasi berkala atas tindakan perbaikan untuk memastikan bahwa tindakan korektif berfungsi secara efektif dan kejadian korupsi/perilaku koruptif tidak berulang</t>
  </si>
  <si>
    <t>Tindak lanjut berupa sanksi yang dikenakan  sepadan dengan tindakan korupsi yang dilakukan serta  pengembalian kerugian keuangan negara telah sepadan dengan kerugian yang diderita unit organisasi atau negara/daerah, namun tidak dilakukan perbaikan pengendalian dan tindak lanjut tidak dilaksanakan sesuai dengan rekomendasi sehingga kejadian korupsi/perilaku koruptif sesuai dengan temuan hasil audit tetap ditemukan dalam organisasi</t>
  </si>
  <si>
    <t>Terdapat upaya pengembalian atau pemulihan kerugian keuangan namun:
1. sanksi yang dikenakan tidak sepadan dengan tindakan koruptif yang dilakukan
2. pengembalian kerugian keuangan neara tidak sepadan dengan kerugian yang diderita unit organisasi atau negara/daerah
3. perbaikan pengendalian dan tindak lanjut tidak dilaksanakan</t>
  </si>
  <si>
    <t>Tidak ada upaya dari unit organisasi maupun unit terkait misalnya unsur penegak hukum terkait dengan tindakan korupsi/perilaku koruptif
1. pelaku tetap bertugas seperti biasa dan tidak dikenakan sanksi (misalnya penurunan jabatan), denda maupun kurungan
2. tidak ada pengembalian kerugian keuangan negara yang disebabkan oleh kejadian korupsi
3. laporan hasil investigasi tidak disampaikan kepada pihak penegak hukum
4. kejadian korupsi/perilaku koruptif tetap berjalan dalam organisasi</t>
  </si>
  <si>
    <t>- Setiap posisi dalam organisasi telah diisi oleh SDM sesuai dengan standar kompetensinya 
- Penerapan standar kompetensi telah berhasil meningkatkan kinerja yang memberikan dampak bagi pencapaian tujuan organisasi
- Keberhasilan pencapaian kinerja organisasi dapat dihubungkan dengan kompetensi SDM-nya</t>
  </si>
  <si>
    <t>- Standar kompetensi dimanfaatkan untuk menyusun analisis kompetensi SDM
- Analisis kompetensi yang disusun berdasarkan standar kompetensi dimanfaatkan untuk perencanaan rekrutmen SDM
- Analisis kompetensi yang disusun berdasarkan standar kompetensi dimanfaatkan untuk perencanaan pengembangan SDM
- Standar kompetensi dimanfaatkan sebagai dasar pertimbangan pengisian jabatan (mutasi/ promosi/ seleksi)</t>
  </si>
  <si>
    <t>Standar kompetensi telah dikomunikasikan dan dipahami oleh:
- Pimpinan (struktural)
- Penanggungjawab pengelolaan SDM
- Pegawai
sesuai tusinya</t>
  </si>
  <si>
    <t>Terdapat standar kompetensi yang mengatur:
- Standar kompetensi SDM struktural
- Standar kompetensi SDM fungsional
- Standar kompetensi manajerial
- Standar kompetensi sosio kultural
- Standar kompetensi teknis</t>
  </si>
  <si>
    <t>Sudah Jelas</t>
  </si>
  <si>
    <t>a. K/L/D melakukan evaluasi untuk meninjau kembali relevansi kebijakan beserta implementasinya dengan ketentuan sebagai berikut:
1. Telah dilaksanakan evaluasi berkala; 
2. Evaluasi dilaksanakan untuk menangani residual risk;
3. Tindak lanjut atas hasil evaluasi  telah dilaksanakan;
b. Pimpinan organisasi terbuka atas masukan dari pegawai dan adaptif terhadap perubahan.
c. Keluhan dari pegawai atas keterbatasan/masalah sumberdaya dukungan pelaksanaan pekerjaan dapat diatasi.</t>
  </si>
  <si>
    <t>a. Pimpinan organisasi menerapkan manajemen berbasis kinerja dan mempertimbangkan risiko dalam pengambilan keputusan.
b. Pimpinan organisasi memberikan keteladanan dalam beretika, berintegritas, ketaatan terhadap perundang-undangan, dan berkinerja secara efektif dan efisien.
c. Pegawai mendukung pimpinan organisasi dengan hadir dan bekerja sesuai dengan ketentuan.</t>
  </si>
  <si>
    <t>a. Pimpinan organisasi telah memahami substansi dari kebijakan yang telah ditetapkan.
b. Pimpinan organisasi mengarahkan pegawai agar dapat bekerja selaras dengan kebijakan, melalui:
1. Rapat internal.
2. Upacara/apel pagi.
3. Forum diskusi/jam pimpinan.
4. Interaksi informal.</t>
  </si>
  <si>
    <t>Pimpinan organisasi terlibat dalam penyusunan kebijakan yang mendukung penciptaan lingkungan kerja yang kondusif untuk pencapaian tujuan organisasi, antara lain kebijakan terkait manajemen kinerja, manajemen keuangan dan aset, manajemen SDM, serta manajemen risiko.</t>
  </si>
  <si>
    <t>Seluruh keputusan pimpinan instansi maupun pimpinan unit kerja secara umum menggunakan informasi terkait risiko di tingkat operasional unit kerja, strategis unit kerja, dan strategis K/L/D dan memberikan dampak bagi pencapaian tujuan organisasi</t>
  </si>
  <si>
    <t>Seluruh keputusan pimpinan instansi maupun pimpinan unit kerja secara umum menggunakan informasi terkait risiko di tingkat operasional unit kerja, strategis unit kerja, dan strategis K/L/D</t>
  </si>
  <si>
    <t>Seluruh keputusan pimpinan instansi maupun pimpinan unit kerja secara umum menggunakan informasi terkait risiko di tingkat operasional dan strategis unit kerja</t>
  </si>
  <si>
    <t xml:space="preserve">Seluruh keputusan pimpinan instansi maupun pimpinan unit kerja secara umum menggunakan informasi terkait risiko di tingkat operasional </t>
  </si>
  <si>
    <t xml:space="preserve">Sebagian keputusan pimpinan instansi maupun pimpinan unit kerja secara umum menggunakan informasi terkait risiko di tingkat operasional </t>
  </si>
  <si>
    <t>Kinerja penerapan manajemen risiko sudah digunakan sebagai indikator kinerja pada dokumen perencanaan UPR tingkat strategis K/L/D, seluruh UPR tingkatan strategis unit kerja, dan seluruh UPR tingkatan operasional unit kerja  secara tepat, telah diukur pencapaiannya, serta dievaluasi pencapaiannya</t>
  </si>
  <si>
    <t>Kinerja penerapan manajemen risiko sudah digunakan sebagai indikator kinerja pada dokumen perencanaan UPR tingkat strategis K/L/D, seluruh UPR tingkatan strategis unit kerja, dan seluruh UPR tingkatan operasional unit kerja  secara tepat  dan telah diukur pencapaiannya</t>
  </si>
  <si>
    <t>Kinerja penerapan manajemen risiko sudah digunakan sebagai indikator kinerja pada dokumen perencanaan seluruh UPR tingkatan strategis unit kerja dan seluruh UPR tingkatan operasional unit kerja  secara tepat  dan telah diukur pencapaiannya</t>
  </si>
  <si>
    <t>Kinerja penerapan manajemen risiko sudah digunakan sebagai indikator kinerja pada dokumen perencanaan seluruh UPR tingkatan operasional unit kerja  secara tepat  dan telah diukur pencapaiannya</t>
  </si>
  <si>
    <t>Kinerja penerapan manajemen risiko sudah digunakan sebagai indikator kinerja pada sebagian dokumen perencanaan tingkatan operasional unit kerja secara tepat  dan telah diukur pencapaiannya</t>
  </si>
  <si>
    <t>Anggaran untuk pengelolaan risiko korupsi dialokasikan secara eksplisit dalam dokumen anggaran
Personil/petugas untuk pengelolaan risiko korupsi ditetapkan dalam jumlah dan kualitas yang memadai.
Sarana dan prasarana untuk memastikan kegiatan pengelolaan risiko korupsi berjalan disediakan.
Tidak ditemukan kegiatan antikorupsi yang terhambat karena faktor sumberdaya.</t>
  </si>
  <si>
    <t>- Anggaran untuk pengelolaan risiko korupsi dialokasikan secara eksplisit dalam dokumen anggaran
- Personil/petugas untuk pengelolaan risiko korupsi ditetapkan dan dalam jumlah dan kualitas yang memadai.
- Masih ditemukan kegiatan antikorupsi yang terhambat karena faktor sarana dan prasarana yang masih kurang memadai meskipun sudah ada upaya kompensatif untuk mengatasinya.</t>
  </si>
  <si>
    <t xml:space="preserve">- Alokasi anggaran untuk aktivitas pengelolaan risiko korupsi kurang memadai
- Personil/petugas untuk pengelolaan risiko korupsi ditetapkan dalam jumlah yang cukup meskipun kualitas masih kurang memadai.
- Sarana dan prasarana untuk memastikan kegiatan pengelolaan risiko korupsi berjalan belum disediakan.
- Ditemukan kegiatan antikorupsi yang terhambat karena faktor anggaran dan sarana dan prasarana.
</t>
  </si>
  <si>
    <t xml:space="preserve">- Alokasi anggaran untuk aktivitas pengelolaan risiko korupsi kurang memadai
- Personil/petugas untuk pengelolaan risiko korupsi tidak ditetapkan dan/atau jumlah dan kualitasnya tidak memadai 
- Sarana dan prasarana untuk memastikan kegiatan pengelolaan risiko korupsi berjalan tidak disediakan.
- Terdapat kegiatan antikorupsi yang terhambat karena faktor anggaran, SDM, dan sarana dan prasarana, tetapi sudah ada upaya kompensatif untuk mengatasi permasalahan sumberdaya.
</t>
  </si>
  <si>
    <t>- Alokasi anggaran, SDM, dan sarana prasana untuk aktivitas pengelolaan risiko korupsi tidak ada atau sangat kurang
- Kegiatan antikorupsi terhambat secara signifikan karena faktor anggaran, SDM, dan sarana dan prasarana, dan tidak ada upaya kompensatif untuk mengatasi permasalahan.</t>
  </si>
  <si>
    <t xml:space="preserve">Sikap antikorupsi dalam penggunaan kuasa dan wewenang diperlihatkan a.l.:
- Memilih kebijakan yang tidak berisiko korupsi
- Mendiskusikan perilaku korupsi internal sebagai pembelajaran
- Terbuka menerima kritikan, masukan, laporan pegawai terkait korupsi
- Tidak membiarkan potensi benturan kepentingan
- Aktif terlibat dalam kegiatan edukatif, internal dan eksternal
- Berinisiatif menjalin kerjasama dengan lembaga lain dalam kegiatan cegah-deteksi-respons
- Sikap antikorupsi termanifestasi dalam keputusan formal dan dipatuhi bawahan.
- Terjadi perubahan nyata pada organisasi dan peningkatan kinerja pelayanan publik.
</t>
  </si>
  <si>
    <t xml:space="preserve">Sikap antikorupsi dalam penggunaan kuasa dan wewenang diperlihatkan a.l.:
- Memilih kebijakan yang tidak berisiko korupsi
- Mendiskusikan perilaku korupsi internal sebagai pembelajaran
- Terbuka menerima kritikan, masukan, laporan pegawai terkait korupsi
- Tidak membiarkan potensi benturan kepentingan
- Aktif terlibat dalam kegiatan edukatif, internal dan eksternal
- Berinisiatif menjalin kerjasama dengan lembaga lain dalam kegiatan cegah-deteksi-respons
- Sikap antikorupsi termanifestasi dalam keputusan formal dan dipatuhi bawahan.
</t>
  </si>
  <si>
    <t>Pimpinan tidak mempertontonkan sikap antikorupsi dalam proses pengambilan keputusannya sehari-hari, a.l tampak dari tidak pernah mendiskusikan risiko korupsi secara terbuka dengan bawahan, dan tidak membuat pilihan kebijakan atas dasar pertimbangan antikorupsi.
Pimpinan tidak aktif dalam kegiatan-kegiatan edukasi antikorupsi baik internal maupun eksternal 
Pimpinan cenderung melakukan pembiaran terhadap keberadaan atau potensi perilaku koruptif di unit kerja sendiri, a.l. membiarkan potensi benturan kepentingan, bersikap negatif terhadap pelapor korupsi, tidak mengambil tindakan atas informasi perilaku koruptif, dsb.</t>
  </si>
  <si>
    <t xml:space="preserve">Pimpinan senantiasa memperlihatkan perilaku yang sesuai dengan kaidah atau standar etis yang berlaku di organisasi dalam aktivitas sehari-hari (mampu menjadi role model), terbuka mendiskusikan isu etis/ korupsi dengan bawahan, konsisten menegakkan norma etis yang berlaku kepada seluruh pegawai, dan memberikan perlakuan yang adil dan seimbang kepada bawahan
</t>
  </si>
  <si>
    <t>Pimpinan telah berupaya memperlihatkan perilaku sesuai dengan kaidah atau standar etis yang berlaku di organisasi dalam aktivitas sehari-hari untuk menjadi role model, cukup terbuka mendiskusikan isu etis/ korupsi dengan bawahan dan berusaha mendorong semua bawahan untuk melaksanakan standar etis pada aktivitas sehari-hari di kantor meskipun masih ada sejumlah kekurangan dalam beberapa hal sehingga belum sepenuhnya konsisten.</t>
  </si>
  <si>
    <t>Pimpinan telah berupaya memperlihatkan perilaku sesuai dengan kaidah/standar etis yang berlaku di organisasi dalam aktivitas sehari-hari, namun tidak cukup memaksa atau mendorong bawahan bawahan untuk melaksanakan standar etis yang sama. Masih terdapat bukti adanya pembiaran atas praktik perilaku yang tidak etis yang dilakukan bawahan serta memberikan perlakuan yang kurang adil dan seimbang kepada bawahan terkait penegakan norma etis di dalam organisasi.</t>
  </si>
  <si>
    <t>Pimpinan masih kurang memperlihatkan perilaku sesuai dengan kaidah/standar etis yang berlaku di organisasi dalam aktivitas sehari-hari, dan tidak mendorong bawahan bawahan untuk melaksanakan standar etis. Masih terdapat bukti adanya perilaku tidak etis yang dilakukan pimpinan dan/atau pembiaran atas praktik perilaku taketis yang dilakukan bawahan serta perlakuan yang kurang adil dan seimbang kepada bawahan terkait penegakan norma etis di dalam organisasi.</t>
  </si>
  <si>
    <t>Pimpinan menjadi pelaku perilaku tidak etis sehingga menjadi contoh yang buruk bagi bawahan. Terdapat banyak bukti perilaku tidak etis yang dilakukan pimpinan dan/atau pembiaran atas praktik perilaku taketis yang dilakukan bawahan serta perlakuan yang tidak adil dan seimbang kepada bawahan terkait penegakan norma etis di dalam organisasi.</t>
  </si>
  <si>
    <t>Perbaikan struktur organisasi dan tata laksana dapat dilakukan secara berkelanjutan dengan dukungan teknologi informasi yang terintegrasi untuk mengelola arus data dan informasi dalam menjalanan fungsi-fungsi dalam proses bisnis organisasi. sehingga kedudukan fungsi berada di atas struktur.</t>
  </si>
  <si>
    <t>- Struktur organisasi telah ditindaklanjuti dengan implementasi/pelaksanaan kegiatan organisasi sesuai proses bisnis;
- Proses bisnis telah dijabarkan dengan SOP
- Organisasi telah menerapkan kebijakan/SOP yang mengatur mengenai hubungan dan jenjang pelaporan intern/arus data dan informasi.
- Organisasi telah memetakan kebutuhan pegawai untuk mendukung proses bisnis yang diantaranya mengatur mengenai analisis beban kerja untuk pimpinan dan pegawai.</t>
  </si>
  <si>
    <t>a. Struktur organisasi dan tata laksana sesuai dengan proses bisnis yang ditetapkan dengan mempertimbangkan: 
- Ukuran dan sifat kegiatan.      
- Faktor-faktor yang menjadi pertimbangan sentralisasi/desentralisasi organisasi.
- Struktur organisasi harus mampu memfasilitasi arus informasi di dalam instansinya.
b. Struktur organisasi dan tata laksana telah dikomunikasikan dan dipahami.</t>
  </si>
  <si>
    <t>Adanya struktur organisasi dan tata laksana yang disusun yang mengacu kepada peraturan terkait.</t>
  </si>
  <si>
    <t>a Tugas fungsi dan program/kegiatan telah dilaksanakan dengan menerapkan pendelegasian wewenang dan tanggung jawab sebagaimana diatur dalam kebijakan/prosedur yang ditetapkan;
b. Pihak-pihak yang menerima pendelegasian telah melaksanakan tugas dan fungsinya sesuai dengan prosedur dan menyampaikan pelaporan kepada pihak yg memberikan wewenang secara berkala sesuai kebijakan.</t>
  </si>
  <si>
    <t>Organisasi memiliki kebijakan/prosedur yang mengatur pendelegasian wewenang dan tanggung jawab dalam pelaksanaan tugas fungsi dan program/kegiatan dalam rangka mendukung pencapaian tujuan organisasi yang memuat antara lain:
- Prosedur pelaksanaan wewenang dan tanggungjawab yang didelegasikan;
- Alur hubungan vertikal serta horizontal dan kejelasan ruang lingkung pendelegasian wewenang dan tanggung jawab;
- Kewajiban dan pertanggungjawaban pihak yang diberikan wewenang kepada pihak yang memberikan wewenang.</t>
  </si>
  <si>
    <t>Perbaikan berkelanjutan telah menghasilkan:
- Pengelolaan SDM telah berhasil meningkatkan kinerja yang memberikan dampak bagi pencapaian tujuan organisasi
- Keberhasilan pencapaian kinerja organisasi dapat dihubungkan dengan pengelolaan SDM-nya
- Pengelolaan SDM mampu meningkatkan kepuasan kerja pegawai</t>
  </si>
  <si>
    <t>- Kebijakan telah dipahami oleh penanggungjawab pengelolaan SDM
- Kebijakan telah dikomunikasikan kepada pimpinan (struktural), pegawai</t>
  </si>
  <si>
    <t>Kebijakan telah mengatur:
- Prosedur penerimaan pegawai
- Prosedur penilaian kinerja individu pegawai
- Prosedur kenaikan pangkat, jabatan, golongan
- Prosedur kenaikan gaji
- Prosedur pengembangan kompetensi (diklat, tugas belajar, ijin belajar)
- Prosedur mutasi
- Prosedur seleksi
- Prosedur pemberhentian pegawai
- Prosedur pensiun
- Prosedur supervisi oleh pimpinan</t>
  </si>
  <si>
    <t>A. Kriteria upaya peningkatan kompetensi yang memadai:
1. Memiliki program pelatihan/sertifikasi terkait manajemen risiko baik tahunan maupun lima tahunan baik ditingkat K/L/Pemerintah daerah maupun Kerja/OPD;
2. Unit Kerja Eseon I/OPD memiliki program in house training tahunan; 
3. Instansi Pemerintah telah melaksanakan program pelatihan/sertifikasi tersebut dan dibuktikan dengan adanya laporan pelatihan dan bukti perolehan sertifikat keahlian (setiap Unit Kerja Eseon I/OPD terdapat pegawai yang memiliki sertifikat keahlian); 
4. In House Training telah dilaksanakan setidaknya satu kali dalam satu semester oleh masing-masing Unit Kerja Eseon I/OPD serta instruktur harus orang yang telah memiliki sertifikat keahlian; 
B. Kriteria Output:
Pelatihan dan in house training untuk meningkatkan kompetensi telah dilakukan untuk setiap tingkatan risiko:
1. Strategis K/L/D untuk Eselon I adalah lebih dari 90% pejabat;
2. Strategis Unit Eselon I/OPD untuk Eselon II adalah lebih dari 90% pejabat;
3. Operasional Kerja/OPD untuk Eselon III ke atas sampai dengan staf adalah lebih dari 90% pejabat dan staff di level ini.
C. Terdapat evaluasi atas dampak peningkatan kompetensi dan ketrampilan terhadap kualitas proses dan hasil manajemen risiko</t>
  </si>
  <si>
    <t>A. Kriteria upaya peningkatan kompetensi yang memadai:
1. Memiliki program pelatihan/sertifikasi terkait manajemen risiko baik tahunan maupun lima tahunan baik ditingkat K/L/Pemerintah daerah maupun Kerja/OPD;
2. Unit Kerja Eseon I/OPD memiliki program in house training tahunan; 
3. Instansi Pemerintah telah melaksanakan program pelatihan/sertifikasi tersebut dan dibuktikan dengan adanya laporan pelatihan dan bukti perolehan sertifikat keahlian (setiap Unit Kerja Eseon I/OPD terdapat pegawai yang memiliki sertifikat keahlian); 
4. In House Training telah dilaksanakan setidaknya satu kali dalam satu semester oleh masing-masing Unit Kerja Eseon I/OPD serta instruktur harus orang yang telah memiliki sertifikat keahlian; 
B. Kriteria Output:
Pelatihan dan in house training untuk meningkatkan kompetensi telah dilakukan untuk setiap tingkatan risiko:
1. Strategis K/L/D untuk Eselon I adalah lebih dari 90% pejabat;
2. Strategis Unit Eselon I/OPD untuk Eselon II adalah lebih dari 90% pejabat;
3. Operasional Kerja/OPD untuk Eselon III ke atas sampai dengan staf adalah lebih dari 90% pejabat dan staff di level ini.</t>
  </si>
  <si>
    <t>A. Kriteria upaya peningkatan kompetensi yang memadai:
1. Memiliki program pelatihan/sertifikasi terkait manajemen risiko baik tahunan maupun lima tahunan baik ditingkat K/L/Pemerintah daerah maupun Unit Kerja/OPD;
2. Unit Kerja/OPD memiliki program in house training tahunan; 
3. Instansi Pemerintah telah melaksanakan program pelatihan/sertifikasi tersebut dan dibuktikan dengan adanya laporan pelatihan dan bukti perolehan sertifikat keahlian (setiap Unit Kerja/OPD terdapat pegawai yang memiliki sertifikat keahlian); 
4. In House Training telah dilaksanakan setidaknya satu kali dalam satu semester oleh masing-masing unit Kerja/OPD  serta instruktur harus orang yang telah memiliki sertifikat keahlian; 
B. Kriria Output:
Pelatihan dan in house training untuk meningkatkan kompetensi telah dilakukan untuk setiap tingkatan risiko:
1. Strategis Pemda untuk Eselon I adalah 71%-90% pejabat;
2. Strategis Unit Eselon I/OPD untuk Eselon II adalah 71%-90% pejabat;
3. Operasional Unit Eselon I/OPD untuk Eselon III ke atas sampai dengan staf adalah 71%-90% pejabat dan staff di level ini.</t>
  </si>
  <si>
    <t>A. Kriteria Memadai:
1. Memiliki program pelatihan/sertifikasi terkait manajemen risiko baik tahunan maupun lima tahunan baik ditingkat K/L/Pemerintah daerah maupun  Unit Kerja/OPD;
2.  Unit Kerja/OPD memiliki program in house training tahunan; 
3. Instansi Pemerintah telah melaksanakan program pelatihan/sertifikasi tersebut dan dibuktikan dengan adanya laporan pelatihan dan bukti perolehan sertifikat keahlian (setiap Unit Kerja/OPD terdapat pegawai yang memiliki sertifikat keahlian); 
4. In House Training telah dilaksanakan setidaknya satu kali dalam satu semester oleh masing2  Unit Kerja/OPD serta instruktur harus orang yang telah memiliki sertifikat keahlian; 
B. Kriteria Output:
Pelatihan dan in house training untuk meningkatkan kompetensi telah dilakukan untuk setiap tingkatan risiko:
1. Strategis K/L/D untuk Eselon I adalah 50% - 70% pejabat;
2. Strategis  Unit Eselon I/OPD untuk Eselon II adalah 50% -70% pejabat;
3. Operasional  Unit Eselon I/OPD untuk Eselon III ke atas sampai dengan staf adalah 50% -70% pejabat dan staff di level ini.</t>
  </si>
  <si>
    <t>Kriteria belum memadai apabila terdapat parameter point 1-4 dalam kriteria memadai tidak terpenuhi.
Kriteria Memadai:
1. Memiliki program pelatihan/sertifikasi terkait manajemen risiko baik tahunan maupun lima tahunan baik ditingkat K/L/Pemerintah daerah maupun  Unit Kerja/OPD;
2.  Unit Kerja/OPD memiliki program in house training tahunan; 
3. Instansi Pemerintah telah melaksanakan program pelatihan/sertifikasi tersebut dan dibuktikan dengan adanya laporan pelatihan dan bukti perolehan sertifikat keahlian (setiap Unit Kerja/OPD terdapat pegawai yang memiliki sertifikat keahlian); 
4. In House Training telah dilaksanakan setidaknya satu kali dalam satu semester oleh masing2  Unit Kerja/OPD serta instruktur harus orang yang telah memiliki sertifikat keahlian; 
B. Kriteria Output:
Pelatihan dan in house training untuk meningkatkan kompetensi telah dilakukan untuk setiap tingkatan risiko:
1. Strategis K/L/D untuk Eselon I adalah &lt; 50% pejabat;
2. Strategis  Unit Eselon I/OPD untuk Eselon II adalah &lt; 50% pejabat;
3. Operasional  Unit Eselon I/OPD untuk Eselon III ke atas sampai dengan staf adalah &lt; 50% pejabat dan staff di level ini.</t>
  </si>
  <si>
    <t xml:space="preserve"> 100% pegawai sampel menunjukan kesadaran/keaktifan dalam penerapan MR</t>
  </si>
  <si>
    <t>70-99% pegawai sampel menunjukan kesadaran/keaktifan dalam penerapan MR</t>
  </si>
  <si>
    <t>50% - 70% pegawai sampel menunjukan kesadaran/keaktifan dalam penerapan MR</t>
  </si>
  <si>
    <t>20% - 49% pegawai sampel menunjukan kesadaran/keaktifan dalam penerapan MR</t>
  </si>
  <si>
    <t xml:space="preserve">&lt; 20% pegawai sampel menunjukan kesadaran/keaktifan dalam penerapan MR </t>
  </si>
  <si>
    <t>Mengikuti syarat Level 5 Kapabilitas APIP (Optimizing)</t>
  </si>
  <si>
    <t>Mengikuti syarat Level 4 Kapabilitas APIP (Managed)</t>
  </si>
  <si>
    <t>Mengikuti syarat Level 3 Kapabilitas APIP (Integrated)</t>
  </si>
  <si>
    <t>Mengikuti syarat Level 2 Kapabilitas APIP (Infrastructure)</t>
  </si>
  <si>
    <t>Mengikuti syarat Level 1 Kapabilitas APIP (Initial)</t>
  </si>
  <si>
    <t>Pimpinan organisasi telah menjalin hubungan kerja yang baik dengan instansi lain melalui pembagian peran dan ukuran kinerja yang diharapkan dapat saling mendukung kepada tujuan masing-masing. Pembagian peran mendukung pimpinan untuk mengoptimalkan sumber daya yang ada untuk melaksanakan kegiatan sesuai lingkupnya.</t>
  </si>
  <si>
    <t>Organisasi melakukan evaluasi atas kebijakan/prosedur pelaksanaan kerjasama dan mekanisme kerja antar unit/organisasi/mitra kerja beserta implementasinya dengan ketentuan sebagai berikut:
a. Telah dilaksanakan evaluasi berkala; 
b. Evaluasi dilaksanakan untuk menangani hambatan koordinasi/kerjasama;
c. Tindak lanjut atas hasil evaluasi  telah dilaksanakan dengan pembaharuan kebijakan/perubahan pola kerjasama yang diperlukan.</t>
  </si>
  <si>
    <t>Organisasi melaksanakan komunikasi, koordinasi, pertukaran data dan informasi dengan unit/organisasi/mitra kerja sesuai dengan kebijakan/prosedur dan kebutuhan dalam rangka pencapaian tujuan organisasi.</t>
  </si>
  <si>
    <t>Kebijakan/prosedur yang mengatur pelaksanaan kerjasama dan mekanisme kerja antar unit/organisasi/mitra kerja telah dikomunikasikan dan dipahami oleh pihak yang berkepentingan.</t>
  </si>
  <si>
    <t>Adanya kebijakan/prosedur yang mengatur pelaksanaan kerjasama dan mekanisme kerja antar unit/organisasi/mitra kerja dalam upaya pencapaian tujuan organisasi. Kebijakan/prosedur tersebut antara lain memuat:
- lingkup dan hasil kerjasama yang diharapkan;
- alur komunikasi dan koordinasi;
- wewenang, tugas, fungsi, hak, dan kewajiban masing-masing pihak;
- ukuran hasil kerjasama dalam rangka mencapai tujuan organisasi masing-masing.</t>
  </si>
  <si>
    <t>A. Instansi Pemerintah telah memiliki kebijakan pengelolaan risiko terkait kemitraan, telah dilakukan reviu secara berkala dan hasil reviu dijadikan media pembelajaran.
B. Kriteria implementasi adalah sebagai berikut: 
1. Terintegrasi apabila penerapan manajemen risiko: 
a. Telah menyatu dalam proses perencanaan kegiatan kemitraan;
b. Manajemen risiko diterapkan diseluruh kegiatan kemitraan;
c. Dirancang untuk mengelola seluruh risiko yang muncul
d. Menginkorporasikan hasil dari manajemen risiko kedalam dokumen kinerja dan pengambilan keputusan.
2. Kriteria memadai apabila penerapan manajemen risiko telah dilakukan terhadap semua kemitraan yang memiliki peran yang penting dalam organisasi.</t>
  </si>
  <si>
    <t>A. Instansi Pemerintah telah memiliki kebijakan pengelolaan risiko terkait kemitraan.
B. Kriteria implementasi adalah sebagai berikut: 
1. Terintegrasi apabila penerapan manajemen risiko: 
a. Telah menyatu dalam proses perencanaan kegiatan kemitraan;
b. Manajemen risiko diterapkan diseluruh kegiatan kemitraan;
c. Dirancang untuk mengelola seluruh risiko yang muncul
d. Menginkorporasikan hasil dari manajemen risiko kedalam dokumen kinerja dan pengambilan keputusan.
2. Kriteria memadai apabila penerapan manajemen risiko telah dilakukan terhadap semua kemitraan yang memiliki peran yang penting dalam organisasi.</t>
  </si>
  <si>
    <t>A. Instansi Pemerintah telah memiliki kebijakan pengelolaan risiko terkait kemitraan.
B. Kriteria implementasi secara memadai apabila penerapan manajemen risiko telah dilakukan terhadap semua kemitraan yang memiliki peran yang penting dalam organisasi.</t>
  </si>
  <si>
    <t>A. Instansi Pemerintah telah memiliki kebijakan pengelolaan risiko terkait kemitraan.
B. Kriteria implementasi secara tidak memadai apabila sebagian dari kemitraan utama (yang memiliki peran penting terhadap organisasi) yang telah menerapkan manajemen risiko.</t>
  </si>
  <si>
    <t>Kebijakan Manajemen Risiko memiliki kriteria memadai dan dalam kebijakan tersebut telah menjelaskan bahwa: 
1. Penerapan manajemen risiko oleh Instansi Pemerintah telah menyatu/menjadi pertimbangan dalam proses perencanaan (perumusan target dan strategi pencapaian tujuan Instansi Pemerintah), 
2. Manajemen risiko diterapkan diseluruh level organisasi
3. Manajemen risiko dirancang untuk mengelola seluruh risiko yang muncul
4. Menginkorporasikan hasil dari manajemen risiko kedalam dokumen kinerja dan pengambilan keputusan
5. Kebijakan tersebut telah direviu secara berkala</t>
  </si>
  <si>
    <t>Terintegrasi berarti bahwa Kebijakan Manajemen Risiko memiliki kriteria memadai dan dalam kebijakan tersebut telah menjelaskan bahwa: 
1. Penerapan manajemen risiko oleh Instansi Pemerintah telah menyatu/menjadi pertimbangan dalam proses perencanaan (perumusan target dan strategi pencapaian tujuan Instansi Pemerintah), 
2. Manajemen risiko diterapkan diseluruh level organisasi
3. Manajemen risiko dirancang untuk mengelola seluruh risiko yang muncul
4. Menginkorporasikan hasil dari manajemen risiko kedalam dokumen kinerja dan pengambilan keputusan</t>
  </si>
  <si>
    <t>Memadai apabila Kebijakan Manajemen Risiko yang dibuat telah memuat:
1. Penetapan konteks manajemen risiko (konteks risiko strategis dan Operasional)
2. Identifikasi risiko setidaknya memuat penyebab risiko, dampak risiko, pihak yang terkena dampak
3. Analisis risiko setidaknya memuat metode prioritisasi risiko
4. Penetapan kriteria penilaian risiko (kriteria dampak, kriteria kemungkinan, dan skala nilai risiko);
5. Penetapan struktur manajemen risiko dan alur pertanggungjawaban;
6. Penetapan risk appetite/selera risiko
7. Gambaran proses manajemen risiko.
8. Pembangunan budaya risiko</t>
  </si>
  <si>
    <t>Belum memadai apabila K/L/D telah memiliki kebijakan terkait manajemen risiko namun belum memenuhi seluruh kriteria kebijakan yang memadai (hanya memenuhi beberapa parameter yang ada dalam kriteria memadai)</t>
  </si>
  <si>
    <t>Kualitas Identifikasi Risiko dan Risk Register yang memadai bila:
1. Proses identifikasi risiko menghasilkan risiko utama dan peluang yang bisa diambil;
2. Seluruh sasaran strategis K/L/D, sasaran strategis unit kerja serta program dan kegiatan yang telah ditetapkan dalam penetapan konteks telah diidentifikasi risikonya;
3. Pihak yang terlibat setidakya seluruh pegawai unit kerja yang benar-benar memahami proses bisnis organisasi;
4. Proses identifikasi telah sesuai dengan kebijakan yang dibuat;
5. Risk register setidaknya memuat hal berikut: a. uraian tujuan/sasaran strategis/kegiatan, b. Indikator  tujuan/sasaran strategis/kegiatan, c. Uraian Risiko, d. Pemilik risiko, e. Uraian dan sumber penyebab, f. Uraian dan pihak yang terdampak;
6. Pernyataan risiko, RTP, penyebab secara umum jelas/dapat dipahami (&gt;90% sampling).</t>
  </si>
  <si>
    <t>Kualitas Identifikasi Risiko dan Risk Register yang memadai bila:
1. Proses identifikasi risiko menghasilkan risiko utama;
2. Seluruh program dan kegiatan serta sasaran statregis unit kerja yang telah ditetapkan dalam penetapan konteks telah diidentifikasi risikonya;
3. Pihak yang terlibat setidakya seluruh pegawai unit kerja yang benar-benar memahami proses bisnis organisasi;
4. Proses identifikasi telah sesuai dengan kebijakan yang dibuat;
5. Risk register setidaknya memuat hal berikut: a. uraian tujuan/sasaran strategis/kegiatan, b. Indikator  tujuan/sasaran strategis/kegiatan, c. Uraian Risiko, d. Pemilik risiko, e. Uraian dan sumber penyebab, f. Uraian dan pihak yang terdampak;
6. Pernyataan risiko, RTP penyebab, secara umum jelas/dapat dipahami (70%-90% sampling).</t>
  </si>
  <si>
    <t>Kualitas Identifikasi Risiko dan Risk Register cukup memadai bila:
1. Proses identifikasi risiko menghasilkan risiko utama;
2. Seluruh program dan kegiatan yang telah ditetapkan dalam penetapan konteks telah diidentifikasi risikonya;
3. Pihak yang terlibat setidakya 2/3 pegawai unit kerja yang benar-benar memahami proses bisnis organisasi;
4. Proses identifikasi telah sesuai dengan kebijakan yang dibuat;
5. Risk register setidaknya memuat hal berikut: a. uraian tujuan/sasaran strategis/kegiatan, b. Indikator  tujuan/sasaran strategis/kegiatan, c. Uraian Risiko, d. Pemilik risiko, e. Uraian dan sumber penyebab, f. Uraian dan pihak yang terdampak;
6. Pernyataan risiko, RTP penyebab sebagia besar jelas/dapat dipahami (50%-70% sampling).</t>
  </si>
  <si>
    <t>Kualitas Identifikasi Risiko dan Risk Register belum memadai bila:
1. Proses identifikasi risiko menghasilkan daftar risiko
2. Belum seluruh program dan kegiatan yang telah ditetapkan dalam penetapan konteks telah diidentifikasi risikonya;
3. Pihak yang terlibat kurang dari 2/3 pegawai unit kerja yang benar-benar memahami proses bisnis organisasi;
4. Proses identifikasi belum sesuai dengan kebijakan yang dibuat, baru sebatas 1-2 proses yang sesuai dengan kebijakannya;
5. Risk register yang dibuat belum sesuai dengan kriteria memadai yaitu masih ada hal-hal sebagai berikut ini yang tidak dicantumkan:  a. uraian tujuan/sasaran strategis/kegiatan, b. Indikator  tujuan/sasaran strategis/kegiatan, c. Uraian Risiko, d. Pemilik risiko, e. Uraian dan sumber penyebab, f. Uraian dan pihak yang terdampak
6. Pernyataan risiko, RTP penyebab secara umum kurang jelas/dapat dipahami (&lt;50%sampling).</t>
  </si>
  <si>
    <t>Proses manajemen risiko telah terintegrasi dengan proses bisnis utama dari unit kerja terkait dan menjadi pertimbangan dalam proses perencaan strategis K/L/D dan Unit kerja Eselon I/II/OPD maupun dalam proses perencanaan operasional unit kerja Eselon I/II/OPD. Proses manajemen risiko juga dilakukan untuk mengidentifikasi dan memaksimalkan peluang-peluang yang ada serta mendorong adanya inovasi-inovasi. Disamping itu, hasil dari proses manajemen risiko menjadi bahan pembelajaran dalam pengambilan keputusan</t>
  </si>
  <si>
    <t>Proses manajemen risiko telah melekat (terintegrasi) dengan proses bisnis utama dari unit kerja terkait dan menjadi pertimbangan dalam proses perencanaan strategis K/L/D, strategis unit kerja, dan operasional unit kerja</t>
  </si>
  <si>
    <t>Proses manajemen risiko telah terintegrasi dengan proses bisnis utama dari unit kerja terkait dan menjadi pertimbangan dalam proses perencanaan pada strategis unit kerja dan pada operasional unit kerja</t>
  </si>
  <si>
    <t>Proses manajemen risiko telah terintegrasi dengan proses bisnis utama dari unit kerja terkait dan menjadi pertimbangan dalam proses perencaan pada operasional unit kerja serta implementasi dari proses manajemen risiko ini telah dilakukan secara konsisten oleh unit kerja.</t>
  </si>
  <si>
    <t>Proses manajemen risiko mulai dihubungkan dengan proses bisnis utama dari unit kerja terkait dan mulai diterapkan dalam proses perencaan unit kerja. Namun demikian implementasi dari proses manajemen risiko ini belum dilakukan secara konsisten oleh unit kerja.</t>
  </si>
  <si>
    <t>A. Instansi Pemerintah telah melakukan analisis risiko untuk hasil identifikasi risiko di tingkat operasional unit kerja, strategis unit kerja, dan strategis K/L/D secara memadai yaitu:
1. Telah sesuai dengan kebijakan (termasuk selera risiko dan langkah analisis);
2. Kriteria yang digunakan baik dampak maupun probabilitasnya konsisten antara satu unit kerja dengan unit kerja lain;
3. Proses analisis risiko dilaksanakan setidaknya oleh orang2 yang memiliki kompetensi.
B. Hasil dari proses ini telah menghasilkan tren risiko.</t>
  </si>
  <si>
    <t>A. Instansi Pemerintah telah melakukan analisis risiko untuk hasil identifikasi risiko di tingkat operasional unit kerja dan strategis unit kerja secara memadai yaitu:
1. Telah sesuai dengan kebijakan (termasuk selera risiko dan langkah analisis);
2. Kriteria yang digunakan baik dampak maupun probabilitasnya konsisten antara satu unit kerja dengan unit kerja lain;
3. Proses analisis risiko dilaksanakan setidaknya oleh orang2 yang memiliki kompetensi.
B. Hasil dari proses ini telah menghasilkan tren risiko.</t>
  </si>
  <si>
    <t>A. Instansi Pemerintah telah melakukan analisis risiko untuk hasil identifikasi risiko di tingkat operasional unit kerja secara memadai yaitu:
1. Telah sesuai dengan kebijakan (termasuk selera risiko dan langkah analisis);
2. Kriteria yang digunakan baik dampak maupun probabilitasnya konsisten antara satu unit kerja dengan unit kerja lain;
3. Proses analisis risiko dilaksanakan setidaknya oleh orang2 yang memiliki kompetensi.
B. Hasil dari proses ini telah menghasilkan tren risiko.</t>
  </si>
  <si>
    <t>Instansi Pemerintah telah melakukan proses analisis risiko terhadap seluruh risiko operasional unit kerja yang telah diidentifikasi. Namun demikian proses analisis risiko belum dikerjakan secara memadai sesuai dengan 3 kriteria sistematis (sebagaimana disebutkan pada kriteria C)</t>
  </si>
  <si>
    <t>Analisis hanya dilakukan pada sebagian dari keseluruhan risiko yang teridentifikasi</t>
  </si>
  <si>
    <t>1. Instansi Pemerintah telah melakukan evaluasi risiko untuk menentukan prioritas risiko operasional unit kerja, strategis unit kerja, dan strategis K/L/D terhadap seluruh hasil analisis risiko yang telah dilakukan;
2. Proses evaluasi risiko telah didokumentasikan.
3. Evaluasi risiko dilakukan sesuai dengan kebijakan kriteria risiko yang telah ditetapkan sebelumnya</t>
  </si>
  <si>
    <t>1. Instansi Pemerintah telah melakukan evaluasi risiko untuk menentukan prioritas risiko operasional unit kerja dan strategis unit kerja terhadap seluruh hasil analisis risiko yang telah dilakukan;
2. Proses evaluasi risiko telah didokumentasikan.
3. Evaluasi risiko dilakukan sesuai dengan kebijakan kriteria risiko yang telah ditetapkan sebelumnya</t>
  </si>
  <si>
    <t>1. Instansi Pemerintah telah melakukan evaluasi risiko untuk menentukan prioritas seluruh risiko operasional unit kerja dan sebagian risiko strategis unit kerja terhadap seluruh hasil analisis risiko yang telah dilakukan;
2. Proses evaluasi risiko telah didokumentasikan.
3. Evaluasi risiko dilakukan sesuai dengan kebijakan kriteria risiko yang telah ditetapkan sebelumnya</t>
  </si>
  <si>
    <t>1. Instansi Pemerintah telah melakukan evaluasi risiko untuk menentukan prioritas risiko operasional unit kerja serta telah mendokumentasikan proses evaluasi risiko tersebut evaluasi risiko telah dilakukan terhadap seluruh hasil analis risiko yang telah dilakukan.
2. Evaluasi risiko yang dilakukan belum sesuai dengan kebijakan kriteria risiko yang telah ditetapkan sebelumnya</t>
  </si>
  <si>
    <t>1. Instansi Pemerintah telah melakukan evaluasi risiko untuk menentukan prioritas risiko operasional unit kerja serta telah mendokumentasikan proses evaluasi risiko tersebut namun demikian evaluasi risiko belum dilakukan terhadap seluruh hasil analis risiko yang telah dilakukan.
2. Evaluasi risiko yang dilakukan belum sesuai dengan kebijakan kriteria risiko yang telah ditetapkan sebelumnya</t>
  </si>
  <si>
    <t>&gt;60%  RTP terhadap risiko operasional unit kerja, strategis unit kerja, dan strategis K/L/D yang disusun  (sampling) telah relevan dengan tujuan yang ingin dicapai, jelas target waktu, penanggung jawab, ukuran pelaksanaan, secara substansi dinilai dapat mengurangi dampak/menghilangkan penyebab,realistis.</t>
  </si>
  <si>
    <t>&gt;60% RTP terhadap risiko operasional unit kerja dan strategis unit kerja yang disusun  (sampling) telah relevan dengan tujuan yang ingin dicapai, jelas target waktu, penanggung jawab, ukuran pelaksanaan, secara substansi dinilai dapat mengurangi dampak/menghilangkan penyebab,realistis.</t>
  </si>
  <si>
    <t>&gt;60% RTP terhadap risiko operasional unit kerja dan &lt;60% RTP terhadap risiko strategis unit kerja yang disusun  (sampling) telah relevan dengan tujuan yang ingin dicapai, jelas target waktu, penanggung jawab, ukuran pelaksanaan, secara substansi dinilai dapat mengurangi dampak/menghilangkan penyebab,realistis.</t>
  </si>
  <si>
    <t>&gt;60% RTP terhadap risiko operasional unit kerja yang disusun  (sampling) telah relevan dengan tujuan yang ingin dicapai, jelas target waktu, penanggung jawab, ukuran pelaksanaan, secara substansi dinilai dapat mengurangi dampak/menghilangkan penyebab,realistis.</t>
  </si>
  <si>
    <t>&lt;60% RTP terhadap risiko operasional unit kerja yang disusun  (sampling) telah relevan dengan tujuan yang ingin dicapai, jelas target waktu, penanggung jawab, ukuran pelaksanaan, secara substansi dinilai dapat mengurangi dampak/menghilangkan penyebab,realistis.</t>
  </si>
  <si>
    <t>&gt;60% RTP terhadap risiko operasional unit kerja, strategis unit kerja, dan strategis K/L/D (sampling) yang direncanakan telah diimplementasikan dan didukung oleh sumber daya yang dibutuhkan</t>
  </si>
  <si>
    <t>&gt;60% RTP terhadap risiko operasional unit kerja dan strategis unit kerja (sampling) yang direncanakan telah diimplementasikan dan didukung oleh sumber daya yang dibutuhkan</t>
  </si>
  <si>
    <t>&gt;60% RTP terhadap risiko operasional unit kerja dan &lt;60% RTP terhadap risiko strategis unit kerja (sampling) yang direncanakan telah diimplementasikan dan didukung oleh sumber daya yang dibutuhkan</t>
  </si>
  <si>
    <t>&gt;60% RTP terhadap risiko operasional unit kerja (sampling) yang direncanakan telah diimplementasikan dan didukung oleh sumber daya yang dibutuhkan</t>
  </si>
  <si>
    <t>&lt;60% RTP terhadap risiko operasional unit kerja (sampling) yang direncanakan telah diimplementasikan dan didukung oleh sumber daya yang dibutuhkan</t>
  </si>
  <si>
    <t>RTP untuk risiko tingkat operasional unit kerja, tingkat strategis unit kerja, dan tingkat strategis K/L/D mampu menurunkan level risiko sebesar &gt;60%.
Misalnya terdapat  20 risiko yang yang perlu ditangani (diluar batas risk tolerance), dari 20 risiko tersebut ternyata terdapat 5 kejadian risiko yang mana 2 kejadian masih dalam batas risk tolerance sedangkan 3 kejadian diluar batas risk tolerance. Maka efektivitas penangan risiko dihitung dengan cara ((20-3)/20)X100%=85%.</t>
  </si>
  <si>
    <t>RTP untuk risiko tingkat operasional unit kerja dan tingkat strategis unit kerja mampu menurunkan level risiko sebesar &gt;60%.
Misalnya terdapat  20 risiko yang yang perlu ditangani (diluar batas risk tolerance), dari 20 risiko tersebut ternyata terdapat 5 kejadian risiko yang mana 2 kejadian masih dalam batas risk tolerance sedangkan 3 kejadian diluar batas risk tolerance. Maka efektivitas penangan risiko dihitung dengan cara ((20-3)/20)X100%=85%.</t>
  </si>
  <si>
    <t>RTP untuk risiko tingkat operasional unit kerja mampu menurunkan level risiko sebesar &gt;60% dan risiko tingkat operasional unit kerja mampu menurunkan level risiko sebesar &gt;60%.
Misalnya terdapat  20 risiko yang yang perlu ditangani (diluar batas risk tolerance), dari 20 risiko tersebut ternyata terdapat 5 kejadian risiko yang mana 2 kejadian masih dalam batas risk tolerance sedangkan 3 kejadian diluar batas risk tolerance. Maka efektivitas penangan risiko dihitung dengan cara ((20-3)/20)X100%=85%.</t>
  </si>
  <si>
    <t xml:space="preserve">RTP untuk risiko operasional unit kerja mampu menurunkan level risiko sebesar &gt;60%
</t>
  </si>
  <si>
    <t xml:space="preserve">RTP untuk risiko operasional unit kerja mampu menurunkan level risiko sebesar &lt;60%.
</t>
  </si>
  <si>
    <t xml:space="preserve">Seluruh proses manajemen risiko telah dilaksanakan oleh unit organisasi mulai dari identifikasi risiko korupsi, asesmen risiko korupsi, penyusunan rencana tindak pengendalian, evaluasi pelaksanaan rencana tindak pengendalian dan pemutahiran risiko korupsi secara berkala. </t>
  </si>
  <si>
    <t>Asesmen risiko yang dilakukan unit kerja dapat digunakan sebagai bahan penyusunan rencana tindak pengendalian dan unit kerja secara berkala mencatat dan mengevaluasi  pelaksanaan rencana tindak pengendalian.</t>
  </si>
  <si>
    <t>Penilaian risiko korupsi telah dilakukan atas risiko yang diidentifikasi unit organisasi atau unit manajemen risiko. Peta risiko telah disusun dan rencana mitigasi dan pengendalian risiko korups telah diputuskan namun belum terdapat evaluasi atas rencana pengandalian risiko tersebut.</t>
  </si>
  <si>
    <t>Unit kerja telah melakukan identifikasi risiko korupsi namun belum dilakukan penilaian atas risiko tersebut sehingga belum diketahui risiko mana yang mempunyai tingkat keterjadian dan dampak yang tinggi maupun yang rendah.</t>
  </si>
  <si>
    <t>Unit kerja tidak pernah melakukan penilaian risiko korupsi yang dapat digunakan dalam rangka mitigasi risiko dan penyusunan kebijakan.</t>
  </si>
  <si>
    <t>a. Terdapat perbaikan yang berkelanjutan atas kinerja organisasi, unit kerja, kegiatan, dan pegawai sebagai akibat pelaksanaan reviu kinerja,
b. Reviu kinerja memungkinkan penilaian terhadap tolok ukur kinerja seluruh level pimpinan dan pegawai dalam mendukung pencapaian tujuan organisasi.
c. Hasil reviu kinerja digunakan pimpinan organisasi dalam penetapan kebijakan pelaksanaan kegiatan, pengalokasikan sumber daya, dan pertimbangan dalam penilaian kinerja secara individual.</t>
  </si>
  <si>
    <t>K/L/D melakukan evaluasi atas kebijakan/prosedur reviu kinerja dengan ketentuan sebagai berikut:
1. Dilaksanakan secara berkala;
2. Dilaksanakan untuk menangani residual risk; dan
3. Tindak lanjut atas hasil evaluasi  telah dilaksanakan.</t>
  </si>
  <si>
    <t>a. Reviu kinerja telah dilaksanakan secara berjenjang dengan didasarkan pada tolok ukur kinerja yang ditetapkan,
b. Rekomendasi/arahan pimpinan yang diberikan relevan dengan kendala pencapaian kinerja yang ditemukan dan tepat sasaran,
c. Rekomendasi /arahan pimpinan dilaksanakan,
d. Perbaikan capaian kinerja dapat ditunjukan sebagai akibat pelaksanaan rekomendasi perbaikan.</t>
  </si>
  <si>
    <t>Pimpinan unit dan pegawai telah mengetahui target kinerja yang harus dicapai dan seluruh kegiatan yang dilaksanakan memiliki tolok ukur kinerja dan wajib direviu secara berkala sesuai jenjang tanggung jawabnya.</t>
  </si>
  <si>
    <t>Adanya kebijakan/prosedur terkait pelaksanaan reviu kinerja organisasi, unit kerja, kegiatan, dan pegawai.</t>
  </si>
  <si>
    <t>- Pembinaan SDM telah mampu menyesuaikan dengan perubahan lingkungan strategis
- Pembinaan SDM telah berhasil meningkatkan kinerja yang memberikan dampak bagi pencapaian tujuan organisasi
- Keberhasilan pencapaian kinerja organisasi dapat dihubungkan dengan pembinaan SDM-nya</t>
  </si>
  <si>
    <t>Kebijakan dan implementasi telah dievaluasi dengan ketentuan:
- Berkala 
- Terdokumentasi
- Dilakukan untuk menangani residual risk
- Hasil evaluasi telah ditindak lanjuti 
- Perbaikan telah menghasilkan kinerja yang lebih baik</t>
  </si>
  <si>
    <t>- Pembinaan SDM dilakukan sebagai upaya untuk mencapai visi, misi, tujuan dan sasaran organisasi
- Pembinaan SDM dilakukan sesuai dengan perencanaan yang disusun
- Perencanaan pembinaan SDM disusun dengan mempertimbangkan gap kompetensi pegawai dan penugasan yang akan dilaksanakannya
- Pembinaan SDM dilakukan sebagai upaya untuk menangani risiko yang disebabkan kelemahan SDM/Man</t>
  </si>
  <si>
    <t>- Kebijakan telah dipahami oleh penanggungjawab pengelolaan SDM
- Kebijakan telah dikomunikasikan kepada pimpinan (struktural) dan pegawai</t>
  </si>
  <si>
    <t>Kebijakan telah mengatur:
- Prosedur pendidikan dan pelatihan pegawai
- Rencana pengembangan karir pegawai
- Sistem penilaian kinerja pegawai
- Sistem kompensasi, program kesejahteraan, dan fasilitas pegawai
untuk seluruh pegawai baik pimpinan maupun staf</t>
  </si>
  <si>
    <t>a. Terdapat sistem pengelolaan sistem informasi yang terintegrasi;
b. Terdapat perbaikan berkelanjutan atas pengelolaan sistem informasi sesuai dengan perubahan lingkungan strategis;
c. Sistem informasi menghasilkan seluruh data yang dibutuhkan untuk pelaporan dan pengambilan keputusan  oleh pimpinan.
c. Pengelolaan sistem informasi telah mendukung pencapaian tujuan organisasi.</t>
  </si>
  <si>
    <t>K/L/D melakukan evaluasi atas K/SOP terkait pengelolaan sistem informasi beserta implementasinya dengan ketentuan sebagai berikut:
1. Telah dilaksanakan evaluasi berkala;
2. Evaluasi dilaksanakan untuk menangani residual risk;
3. Tindak lanjut atas hasil evaluasi  telah dilaksanakan.
4. Perbaikan menghasilkan perbaikan kualitas atas informasi yang dihasilkan.</t>
  </si>
  <si>
    <t xml:space="preserve">Seluruh kebijakan/SOP tentang pengelolaan sistem informasi telah diimplementasikan, antara lain:
a. Sistem informasi yang digunakan telah dianalisis kemanfaatannya bagi pencapaian tujuan organisasi;
b. Aset-aset yang berhubungan dengan teknologi informasi telah dipetakan dan dicatat serta dianalisis kebutuhannya;
c. Struktur organisasi pengelola sistem informasi telah menjalankan proses bisnis yang diatur dengan SOP;
d. Kewenangan dan tanggung jawab pengelola sistem informasi dan pengguna sistem informasi dijalankan sesuai dengan perannya masing-masing.
</t>
  </si>
  <si>
    <t>Unit pengelola dan pengguna sistem informasi memahami prosedur pengelolaan sistem informasi dan tanggung jawab sesuai dengan perannya masing-masing.</t>
  </si>
  <si>
    <t>Adanya kebijakan pengelolaan sistem informasi yang antara lain mempertimbangkan:
a. Risiko penggunaan sistem informasi;
b. Prosedur otorisasi atas sistem informasi;
c. Penetapan aset teknologi informasi yang perlu dikelola dan rencana penyusunan kebijakan dan prosedur teknologi informasi;
d. Penetapan struktur organisasi untuk mengelola sistem informasi (termasuk program pengamanan);
e. Kebijakan dan prosedur pemisahan fungsi dalam pengelolaan sistem informasi; dan
f. Pedoman rencana kontinjensi (contingency plan).</t>
  </si>
  <si>
    <t>Perbaikan berkelanjutan atas pengelolaan aset didukung dengan sistem pengendalian atas aset yang terintegrasi dan menghasilkan aset yang tersedia secara optimal dalam mendukung kinerja organisasi; antara lain ditunjukan dengan kondisi:
a. tidak terdapat aset dengan kondisi rusak baik ringan maupun berat;
b. tidak terdapat keluhan atas penggunaan aset oleh pengguna;
c. tidak terdapat aset pribadi yang digunakan untuk keperluan organisasi akibat keterbatasan aset.</t>
  </si>
  <si>
    <t>K/L/D melakukan evaluasi atas K/SOP terkait pengendalian fisik atas aset beserta implementasinya dengan ketentuan sebagai berikut:
a. Telah dilaksanakan evaluasi berkala;
b. Evaluasi dilaksanakan untuk menangani residual risk;
c. Tindak lanjut atas hasil evaluasi  telah dilaksanakan.
d. Evaluasi meningkatkan kepuasan penggunaan aset oleh pengguna aset dalam mendukung pencapaian kinerja.</t>
  </si>
  <si>
    <t>a. Kebijakan pengelolaan aset diimplementasikan, antara lain:
- Aset yang berisiko hilang, dicuri, rusak, digunakan tanpa hak secara fisik diamankan dan akses ke aset tersebut dikendalikan.
- Aset secara periodik dihitung dan dibandingkan dengan catatan pengendalian; setiap perbedaan diperiksa secara teliti.
- Identitas aset dilekatkan pada masing-masing fisik aset.
- Persediaan dan perlengkapan disimpan di tempat yang diamankan secara fisik dan dilindungi dari kerusakan.
b. Observasi dilakukan secara rutin oleh pengelola aset untuk melihat secara langsung kegiatan pengamanan dan penggunaan aset sudah sesuai dengan kebijakan/SOP yang ditetapkan.
c. Kejadian dalam penggunaan aset yang menimbulkan risiko rusak segera ditangani dengan pengamanan dan perbaikan  yang diperlukan agar aset dapat segera digunakan kembali.
d. Sebagian besar pengguna aset dapat memperoleh manfaat atas keberadaan aset dalam mendukung kinerja organsisasi.</t>
  </si>
  <si>
    <t>Kebijakan/SOP tentang pengelolaan aset disampaikan kepada seluruh pejabat dan sebagian besar pegawai serta pihak lain yang berkepentingan (eksternal).</t>
  </si>
  <si>
    <t>a. Adanya kebijakan mengenai aset yang memuat antara lain perencanaan kebutuhan dan penganggaran, pengadaan, pengunaan, pemanfaatan, pengamanan, dan pemeliharaan, penilaian, pemindahtanganan, pemusnahan, penghapusan, penatausahaan, dan pembinaan pengawasan dan pengendalian.
b. Kebijakan pengelolaan aset mempertimbangkan identifikasi, pengamanan, dan rencana pemulihan setelah bencana (disaster recovery plan).</t>
  </si>
  <si>
    <t>Perbaikan berkelanjutan atas kebijakan/prosedur penetapan indikator dan ukuran kinerja menghasilkan pencapaian tujuan organisasi.</t>
  </si>
  <si>
    <t>a.  K/L/D telah melaksanakan reviu secara berkala terhadap kebijakan/prosedur penetapan indikator dan ukuran kinerja dari organisasi, unit kerja, kegiatan, sampai dengan pegawai.
b. Hasil reviu telah ditindaklanjuti dengan perbaikan perumusan indikator dan ukuran kinerja.
c. Indikator dan ukuran kinerja yang ditetapkan mencapai kriteria tepat dan andal.</t>
  </si>
  <si>
    <t>Indikator dan ukuran kinerja direviu dan divalidasi secara periodik atas ketepatan dan keandalan ukuran dan indikator kinerja.</t>
  </si>
  <si>
    <t>Setiap tingkatan pada organisasi sampai dengan individu telah memahami prosedur penetapan indikator dan ukuran kinerja terutama unit/pegawai yang menjalankan fungsi perencanaan kinerja namun belum sepenuhnya tepat dan andal.</t>
  </si>
  <si>
    <t>Adanya kebijakan/prosedur sebagai pedoman penetapan atas indikator dan ukuran kinerja untuk tingkat unit, kegiatan, sampai dengan individu dan memuat bagaimana pimpinan melaksanaan reviu atas ketepatan indikator dan ukuran kinerjanya.</t>
  </si>
  <si>
    <t>- Pemisahan fungsi telah mampu menyesuaikan dengan perubahan lingkungan strategis
- Pemisahan fungsi secara efektif mampu memitigasi risiko kolusi dan penyalahgunaan wewenang
- Pemisahan fungsi mampu membuat pelaksanaan program dan kegiatan lebih efektif dalam mencapai tujuan organisasi</t>
  </si>
  <si>
    <t>Kebijakan dan implementasi telah dievaluasi dengan ketentuan:
- Berkala
- Terdokumentasi
- Dilakukan untuk menangani residual risk
- Hasil evaluasi telah ditindak lanjuti 
- Perbaikan telah menghasilkan kinerja yang lebih baik</t>
  </si>
  <si>
    <t>- Pemisahan fungsi dilaksanakan sesuai ketentuan (struktur organisasi, peraturan/keputusan, SOP, petunjuk teknis/petunjuk pelaksanaan, dan/atau kebijakan lain)
- Pemisahan fungsi dilaksanakan baik pada kegiatan yang terkait dengan keuangan (penerimaan/pengeluaran) maupun kegiatan teknis operasional organisasi
- Pemisahan fungsi dilakukan sebagai upaya untuk menangani risiko yang disebabkan kelemahan alur/prosedur</t>
  </si>
  <si>
    <t>- Kebijakan telah dipahami oleh penanggungjawab pengelolaan keuangan/kegiatan
- Kebijakan telah dikomunikasikan kepada pimpinan (struktural) dan pegawai</t>
  </si>
  <si>
    <t>Kebijakan telah mengatur:
- Tanggung jawab dan tugas atas transaksi atau kejadian telah dipisahkan di antara pegawai berbeda yang terkait dengan otorisasi, persetujuan, pemrosesan dan pencatatan, pembayaran dan penerimaan dana, reviu dan audit, penyimpanan dan penanganan aset
- Pelimpahan tugas dan kewenangan secara sistematik ke sejumlah orang untuk memastikan terdapat proses check and balances</t>
  </si>
  <si>
    <t>- Fungsi otorisasi telah mampu menyesuaikan dengan perubahan lingkungan strategis
- Fungsi otorisasi secara efektif mampu memitigasi risiko kolusi dan penyalahgunaan wewenang
- Fungsi otorisasi mampu membuat pelaksanaan program dan kegiatan lebih efektif dalam mencapai tujuan organisasi</t>
  </si>
  <si>
    <t>Kebijakan dan implementasi telah dievaluasi dengan ketentuan:
- Berkala .
- Terdokumentasi
- Dilakukan untuk menangani residual risk
- Hasil evaluasi telah ditindak lanjuti 
- Perbaikan telah menghasilkan kinerja yang lebih baik</t>
  </si>
  <si>
    <t>- Otorisasi dilaksanakan sesuai ketentuan (struktur organisasi, peraturan/keputusan, SOP, petunjuk teknis/petunjuk pelaksanaan, dan/atau kebijakan lain)
- Fungsi otorisasi dilaksanakan baik pada kegiatan yang terkait dengan keuangan maupun kegiatan teknis operasional organisasi
- Fungsi otorisasi dilakukan sebagai upaya untuk menangani risiko yang disebabkan kelemahan alur/prosedur</t>
  </si>
  <si>
    <t>Kebijakan telah mengatur:
- Kondisi dan/atau syarat spesifik suatu transaksi atau kejadian dapat diotorisasi
- Pihak yang berwenang melakukan otorisasi sesuai lingkup otoritasnya</t>
  </si>
  <si>
    <t>- Proses pencatatan telah mampu menyesuaikan dengan perubahan lingkungan strategis
- Proses pencatatan secara efektif mampu memitigasi risiko manipulasi transaksi dan penyalahgunaan wewenang
- Proses pencatatan mampu menghasilkan informasi yang relevan, bernilai, dan berguna bagi manajemen dalam mengendalikan operasi dan mengambil keputusan</t>
  </si>
  <si>
    <t>- Pencatatan dilaksanakan sesuai ketentuan (peraturan/keputusan, SOP, petunjuk teknis/petunjuk pelaksanaan, dan/atau kebijakan lain)
- Pencatatan dilaksanakan baik pada kegiatan yang terkait dengan keuangan (akuntansi keuangan dan BMN/BMD) maupun kegiatan teknis operasional organisasi
- Fungsi pencatatan dilakukan sebagai upaya untuk menangani risiko yang disebabkan kelemahan alur/prosedur</t>
  </si>
  <si>
    <t>Kebijakan telah mengatur:
- Mekanisme pencatatan untuk seluruh siklus transaksi dan kejadian yang mencakup otorisasi, pelaksanaan, pemrosesan, dan klasifikasi akhir
- Klasifikasi yang jelas untuk seluruh transaksi dan kejadian
- Tenggat waktu pencatatan seluruh transaksi dan kejadian</t>
  </si>
  <si>
    <t>- Proses pembatasan akses telah mampu menyesuaikan dengan perubahan lingkungan strategis
- Proses pembatasan akses secara efektif mampu memitigasi risiko penggunaan secara tidak sah dan penyalahgunaan wewenang
- Menghasilkan zero significant fraudulent/dangerous intrusion</t>
  </si>
  <si>
    <t>- Pencatatan dilaksanakan sesuai ketentuan (peraturan/keputusan, SOP, petunjuk teknis/petunjuk pelaksanaan, dan/atau kebijakan lain)
- Pembatasan akses dilaksanakan baik pada sumber daya yang dimiliki organisasi maupun terhadap pencatatan atas sumber daya tersebut
- Pembatasan akses dilakukan dengan mempertimbangkan nilai aset, kemudahan dipindahkan, dan kemudahan ditukarkan
- Pembatasan akses direviu secara periodik
- Pembatasan akses dilakukan sebagai upaya untuk menangani risiko yang disebabkan kelemahan alur/prosedur</t>
  </si>
  <si>
    <t>- Kebijakan telah dipahami oleh penanggungjawab pengelolaan keuangan dan BMN/BMD
- Kebijakan telah dikomunikasikan kepada pimpinan (struktural) dan pegawai</t>
  </si>
  <si>
    <t>Kebijakan telah mengatur:
- Mekanisme/desain pembatasan akses yang tidak diinginkan terhadap sumber daya
- Mekanisme/desain pembatasan akses yang tidak diinginkan terhadap pencatatan sumber daya</t>
  </si>
  <si>
    <t>- Proses pertanggungjawaban telah mampu menyesuaikan dengan perubahan lingkungan strategis
- Proses pertanggungjawaban secara efektif mampu memitigasi risiko penggunaan secara tidak sah dan penyalahgunaan wewenang
- Pertanggungjawaban terhadap sumber daya dan pencatatannya telah dibagi habis kepada pihak/pegawai sesuai dengan kewenangannya</t>
  </si>
  <si>
    <t>- Pertanggungjawaban dilaksanakan sesuai ketentuan (peraturan/keputusan, SOP, petunjuk teknis/petunjuk pelaksanaan, dan/atau kebijakan lain)
- Dilakukan perbandingan berkala antara sumber daya dengan pencatatannya
- Pertanggungjawaban dilaksanakan baik pada kegiatan yang terkait dengan keuangan (akuntansi keuangan dan BMN/BMD) maupun kegiatan teknis operasional organisasi
- Pertanggungjawaban terhadap sumber daya dan pencatatannya direviu secara periodik
- Fungsi pertanggungjawaban dilakukan sebagai upaya untuk menangani risiko yang disebabkan kelemahan alur/prosedur</t>
  </si>
  <si>
    <t>Kebijakan telah mengatur:
- Mekanisme pertanggungjawaban penyimpanan, penggunaan, dan pencatatan sumber daya
- Penetapan pihak/pegawai yang harus bertanggungjawab
- Penetapan bentuk pertanggungjawaban yang harus dilaksanakan/dibuat</t>
  </si>
  <si>
    <t>- Proses pendokumentasian telah mampu menyesuaikan dengan perubahan lingkungan strategis
- Proses pendokumentasian mampu menghasilkan dokumen yang relevan, bernilai, dan berguna bagi manajemen dan pihak lain secara real time</t>
  </si>
  <si>
    <t>- Pendokumentasian dilaksanakan sesuai ketentuan (peraturan/keputusan, SOP, petunjuk teknis/petunjuk pelaksanaan, dan/atau kebijakan lain)
- Dokumentasi dan catatan dikelola, dipelihara, dan dimutakhirkan secara berkala
- Pendokumentasian dilaksanakan secara manual dan/atau elektronik sesuai karakteristik dokumen dan kebutuhan organisasi
- Pendokumentasian dilaksanakan baik pada kegiatan yang terkait dengan keuangan (akuntansi keuangan dan BMN/BMD) maupun kegiatan teknis operasional organisasi
- Fungsi pendokumentasian dilakukan sebagai upaya untuk menangani risiko yang disebabkan kelemahan alur/prosedur</t>
  </si>
  <si>
    <t>- Kebijakan telah dipahami oleh penanggungjawab pengelolaan dokumen/arsip
- Kebijakan telah dikomunikasikan kepada pimpinan (struktural), pegawai, dan stakeholders</t>
  </si>
  <si>
    <t>Kebijakan telah mengatur:
- Pendokumentasian secara manual dan elektronik
- Mencakup seluruh pendokumentasian  pengendalian serta transaksi dan kejadian penting
- Untuk pendokumentasian secara elektronik mencakup sistem informasi otomatis, pengumpulan dan penanganan data, serta pengendalian umum dan pengendalian aplikasi</t>
  </si>
  <si>
    <t>- Informasi produk, standar, prosedur layanan/pelaksanaan tugas fungsi dan pengaduan telah memenuhi ekspektasi stakeholder;
- Informasi layanan internal (keuangan, kepegawaian, umum, dsb) telah memenuhi ekspektasi stakeholder;
- Informasi manajemen kinerja (rencana kinerja, capaian kinerja, dsb) telah memenuhi ekspektasi stakeholder.</t>
  </si>
  <si>
    <t xml:space="preserve">- Informasi produk, standar, prosedur layanan/pelaksanaan tugas fungsi dan pengaduan telah dievaluasi dan ditindaklanjuti sehingga:
a. Jelas klasifikasi informasi;
b. Jelas prosedur pengelolaan informasi;
c. Disajikan tepat waktu, andal, dan relevan.
- Informasi layanan internal (keuangan, kepegawaian, umum, dsb) telah dievaluasi dan ditindaklanjuti sehingga:
a. Jelas klasifikasi informasi;
b. Jelas prosedur pengelolaan informasi;
c. Disajikan tepat waktu, andal, dan relevan.
- Informasi manajemen kinerja (rencana kinerja, capaian kinerja, dsb) telah dievaluasi dan ditindaklanjuti sehingga:
a. Jelas klasifikasi informasi;
b. Jelas prosedur pengelolaan informasi;
c. Disajikan tepat waktu, andal, dan relevan. </t>
  </si>
  <si>
    <t>- Informasi produk, standar, prosedur layanan/pelaksanaan tugas fungsi dan pengaduan tersedia secara lengkap dan mudah diakses;
- Informasi layanan internal (keuangan, kepegawaian, umum, dsb) tersedia secara lengkap dan mudah diakses;
- Informasi manajemen kinerja (rencana kinerja, capaian kinerja, dsb) tersedia  secara lengkap dan mudah diakses.</t>
  </si>
  <si>
    <t>- Informasi produk, standar, prosedur layanan/pelaksanaan tugas fungsi dan pengaduan tersedia secara lengkap, namun tidak mudah diakses;
- Informasi layanan internal (keuangan, kepegawaian, umum, dsb) tersedia secara lengkap, namun tidak mudah diakses.
- Informasi manajemen kinerja (rencana kinerja, capaian kinerja, dsb) tersedia secara lengkap, namun tidak mudah diakses</t>
  </si>
  <si>
    <t>- Informasi produk, standar, prosedur layanan/pelaksanaan tugas fungsi dan pengaduan belum tersedia secara lengkap;
- Informasi layanan internal (keuangan, kepegawaian, umum, dsb) belum tersedia secara lengkap;
- Informasi manajemen kinerja (rencana kinerja, capaian kinerja, dsb) belum tersedia secara lengkap;</t>
  </si>
  <si>
    <t>Perbaikan berkelanjutan antara lain berdampak pada peningkatan kinerja, perbaikan pelayanan publik, dan kepuasan stakeholder.</t>
  </si>
  <si>
    <t>&gt;60%  pegawai sample pada tingkat operasional unit kerja, strategis unit kerja, dan strategis K/L/D menunjukan pengetahuan akan strategi dan kebijakan yang telah ditetapkan</t>
  </si>
  <si>
    <t>&gt;60%  pegawai sample pada tingkat operasional unit kerja dan strategis unit kerja menunjukan pengetahuan akan strategi dan kebijakan yang telah ditetapkan</t>
  </si>
  <si>
    <t>&gt;60%  pegawai sample pada tingkat operasional unit kerja dan &lt;60% pada tingkat strategis unit kerja  menunjukan pengetahuan akan strategi dan kebijakan yang telah ditetapkan</t>
  </si>
  <si>
    <t>&gt;60%  pegawai sample pada tingkat operasional unit kerja menunjukan pengetahuan akan strategi dan kebijakan yang telah ditetapkan</t>
  </si>
  <si>
    <t>&lt;60%  pegawai sample pada tingkat operasional unit kerja menunjukan pengetahuan akan strategi dan kebijakan yang telah ditetapkan</t>
  </si>
  <si>
    <t>Komunikasi Register risiko dan rencana tindak pengendalian tingkat operasional Unit Kerja/OPD, dan strategis Unit Kerja/OPD telah dilakukan kepada semua pihak yang telah diidentifikasi dalam rencana komunikasi sebagaimana tertuang dalam dokumen RTP yang telah disusun sebelumnya dan dijadikan bahan pembuatan keputusan oleh pihak-pihak tersebut serta menjadi bahan pembelajaran dan inovasi bagi K/L/D</t>
  </si>
  <si>
    <t>Komunikasi Register risiko dan rencana tindak pengendalian tingkat operasional Unit Kerja/OPD, dan strategis Unit Kerja/OPD telah dilakukan kepada semua pihak yang telah diidentifikasi dalam rencana komunikasi sebagaimana tertuang dalam dokumen RTP yang telah disusun sebelumnya dan dijadikan bahan pembuatan keputusan oleh pihak-pihak tersebut.</t>
  </si>
  <si>
    <t>Komunikasi Register risiko dan rencana tindak pengendalian tingkat operasional Unit Kerja/OPD, strategis Unit Kerja/OPD dan strategis K/L/D telah dilakukan kepada semua pihak yang telah diidentifikasi dalam rencana komunikasi sebagaimana tertuang dalam dokumen RTP yang telah disusun sebelumnya.</t>
  </si>
  <si>
    <t>Komunikasi Register risiko dan rencana tindak pengendalian tingkat operasional Unit Kerja/OPD dan strategis Unit Kerja/OPD telah dilakukan kepada semua pihak yang telah diidentifikasi dalam rencana komunikasi sebagaimana tertuang dalam dokumen RTP yang telah disusun sebelumnya.</t>
  </si>
  <si>
    <t>Komunikasi Register risiko dan rencana tindak pengendalian tingkat operasional Unit Kerja/OPD tidak dilakukan kepada semua pihak yang telah diidentifikasi dalam rencana komunikasi sebagaimana tertuang dalam dokumen RTP yang telah disusun sebelumnya.</t>
  </si>
  <si>
    <t>- Pegawai memahami keberadaan saluran whistleblowing internal
- Intensi whistleblowing pada pegawai tinggi.
- Sikap pegawai terhadap tindakan pelapor (whistleblower) sangat positif.
- Pegawai mempersepsi saluran pelaporan terpercaya (laporan ditindaklanjuti).
- Pegawai mempersepsi perlindungan pelapor terpercaya
- Ada bukti saluran pelaporan berfungsi dan dimanfaatkan pegawai/stakeholder.
- Evaluasi dan perbaikan atas sistem whistleblowing telah dilakukan secara berkala</t>
  </si>
  <si>
    <t xml:space="preserve">- 'Pegawai memahami keberadaan saluran whistleblowing internal
- Intensi whistleblowing pada pegawai cukup tinggi.
- Sikap pegawai terhadap tindakan pelapor (whistleblower) positif.
- Pegawai mempersepsi saluran pelaporan terpercaya (laporan ditindaklanjuti).
- Pegawai mempersepsi perlindungan pelapor terpercaya
- Ada bukti saluran pelaporan berfungsi dan dimanfaatkan pegawai/stakeholder.
- Tidak ada evaluasi berkala dan perbaikan secara berkelanjutan atas sistem whistleblowing </t>
  </si>
  <si>
    <t>- 'Pegawai memahami keberadaan saluran whistleblowing internal
- Intensi whistleblowing pegawai pada tingkat sedang.
- Sikap pegawai terhadap tindakan pelapor (whistleblower) cukup positif.
- Pegawai mempersepsi saluran pelaporan kurang terpercaya (laporan kurang ditindaklanjuti).
- Pegawai mempersepsi perlindungan pelapor kurang terpercaya
- Tidak ada bukti saluran pelaporan berfungsi dan dimanfaatkan pegawai/stakeholder.</t>
  </si>
  <si>
    <t>- 'Pegawai memahami keberadaan saluran whistleblowing internal
- Intensi whistleblowing pegawai cenderung rendah.
- Sikap pegawai terhadap tindakan pelapor (whistleblower) cenderung negatif.
- Pegawai mempersepsi saluran pelaporan tidak terpercaya (laporan tidak ditindaklanjuti).
- Pegawai mempersepsi perlindungan pelapor tidak terpercaya
- Tidak ada bukti saluran pelaporan berfungsi dan dimanfaatkan pegawai/stakeholder.</t>
  </si>
  <si>
    <t xml:space="preserve">- Pegawai tidak paham keberadaan saluran whistleblowing internal
- Intensi whistleblowing pegawai sangat rendah.
- Sikap pegawai terhadap tindakan pelapor (whistleblower) sangat negatif.
- Saluran pelaporan yang ada tidak bekerja sama sekali </t>
  </si>
  <si>
    <t>Perbaikan berkelanjutan atas komunikasi yang efektif menghasilkan:
- Upaya promosi/sosialisasi tentang produk/layanan/ pelaksanaan tugas fungsi yang telah berhasil meningkatkan kepercayaan publik/stakholder;
- Upaya komunikasi dengan publik/stakeholder yang  telah berhasil memperbaiki citra instansi.</t>
  </si>
  <si>
    <t>- Telah dilakukan evaluasi terhadap upaya promosi/sosialisasi tentang produk/layanan/ pelaksanaan tugas fungsi yang menghasilkan perbaikan.
Contohnya: melalui evaluasi kepuasan layanan, survei citra instansi di mata stakeholder
- Telah dilakukan evaluasi terhadap upaya komunikasi dengan publik/stakeholder untuk mengatasi isu negatif, yang menghasilkan perbaikan</t>
  </si>
  <si>
    <t>- Upaya promosi/sosialisasi tentang produk/layanan/ pelaksanaan tugas fungsi dalam rangka meningkatkan kepercayaan publik/stakholder telah dilakukan secara terstruktur dan berkala;
- Upaya komunikasi dengan publik/stakeholder untuk mengatasi isu negatif telah dilakukan secara terstruktur dan berkala;
- Seluruh pegawai telah memahami visi, misi, tujuan, sasaran strategis, fokus dan prioritas secara terstruktur dan berkala;
- Seluruh pegawai telah memahami risiko dan kegiatan pengendalian.</t>
  </si>
  <si>
    <t>- Upaya promosi/sosialisasi tentang produk/layanan/ pelaksanaan tugas fungsi dalam rangka meningkatkan kepercayaan publik/stakholder telah dilakukan;
- Upaya komunikasi dengan publik/stakeholder untuk mengatasi isu negatif telah dilakukan;
- Telah dilakukan pengkomunikasian pengarahan tentang visi, misi, tujuan, sasaran strategis, fokus dan prioritas namun belum dilakukan secara terstruktur dan berkala;
- Telah dilakukan komunikasi terkait risiko dan kegiatan pengendalian namun belum dilakukan secara terstruktur dan berkala.</t>
  </si>
  <si>
    <t>- Upaya promosi/sosialisasi tentang produk/layanan/ pelaksanaan tugas fungsi dalam rangka meningkatkan kepercayaan publik/stakholder belum dilakukan;
- Upaya komunikasi dengan publik/stakeholder untuk mengatasi isu negatif belum dilakukan;
- Telah dilakukan pengkomunikasian pengarahan tentang visi, misi, tujuan, sasaran strategis, fokus dan prioritas namun belum terstruktur dan berkala;
- Telah dilakukan komunikasi terkait risiko dan kegiatan pengendalian namun belum terstruktur dan berkala.</t>
  </si>
  <si>
    <t>a. Pemantauan atas pelaksanaan pengendalian telah efektif mengurangi dampak dan frekuensi keterjadian risiko;
b. Terdapat sistem informasi terintegrasi untuk memantau pengendalian untuk seluruh proses bisnis secara realtime.
c. Pemantauan kinerja digunakan sebagai dasar dalam reward and punishment;
d. Didukung oleh sistem informasi pemantauan kinerja yang terintegrasi.</t>
  </si>
  <si>
    <t>Seluruh hasil pemantauan dikelola dan ditindaklanjuti.
Pemantauan dilaksanakan:
a. Secara berkala; 
b.  Pemantauan menilai pelaksanaan pengendalian (membandingkan rencana tindak pengendalian dengan pelaksanaan dan memberikan rekomendasi perbaikan);
c. Hasil pemantauan dikomunikasikan kepada seluruh anggota organisasi.
Pemantauan atas kinerja K/L/D, unit level I, unit level II, unit level III dan pemantauan kinerja individu membahas:        
a. Capaian pelaksanaan rincana aksi;
b. Hambatan;
c. Rencana ke depan.</t>
  </si>
  <si>
    <t>Pemantauan dilakukan pada seluruh aktivitas pengendalian.
Pemantauan dilaksanakan:
a. Secara berkala; 
b.  Pemantauan menilai pelaksanaan pengendalian (membandingkan rencana tindak pengendalian dengan pelaksanaan dan memberikan rekomendasi perbaikan);
c. Hasil pemantauan dikomunikasikan kepada seluruh anggota organisasi.
Pemantauan atas kinerja K/L/D, unit level I, unit level II, unit level III dan pemantauan kinerja individu membahas:        
a. Capaian pelaksanaan rincana aksi;
b. Hambatan;
c. Rencana ke depan.</t>
  </si>
  <si>
    <t>Pemantauan dilakukan pada sebagian aktivitas pengendalian.
Pemantauan dilaksanakan:
a. Secara berkala; 
b.  Pemantauan menilai pelaksanaan pengendalian (membandingkan rencana tindak pengendalian dengan pelaksanaan dan memberikan rekomendasi perbaikan);
c. Hasil pemantauan dikomunikasikan kepada seluruh anggota organisasi.
Pemantauan atas kinerja K/L/D, unit level I, unit level II, unit level III dan pemantauan kinerja individu membahas:        
a. Capaian pelaksanaan rincana aksi;
b. Hambatan;
c. Rencana ke depan.</t>
  </si>
  <si>
    <t>- Pemantauan pelaksanaan pengendalian telah dilaksanakan;
- Pemantauan pelaksanaan kinerja telah dilaksanakan.</t>
  </si>
  <si>
    <t>Kebijakan, framework, metode, tahapan, proses, dan praktik yang dijalankan terkait dengan proses manajemen risiko telah direviu oleh pihak internal dari Instansi Pemerintah (oleh APIP maupun komite manajemen risiko) untuk semua risiko operasional unit kerja, strategis unit kerja, strategis K/L/D.  Hasil reviu telah seluruhnya ditindaklanjuti dan sudah ada implementasi perbaikan atas hasil reviu tersebut.</t>
  </si>
  <si>
    <t>Kebijakan, framework, metode, tahapan, proses, dan praktik yang dijalankan terkait dengan proses manajemen risiko telah direviu oleh pihak internal dari Instansi Pemerintah (oleh APIP maupun komite manajemen risiko) untuk semua risiko operasional unit kerja, strategis unit kerja, strategis K/L/D</t>
  </si>
  <si>
    <t>Kebijakan, framework, metode, tahapan, proses, dan praktik yang dijalankan terkait dengan proses manajemen risiko telah direviu oleh pihak internal dari Instansi Pemerintah (oleh APIP maupun komite manajemen risiko) tetapi hanya atas risiko operasional unit kerja dan strategis unit kerja</t>
  </si>
  <si>
    <t>Kebijakan, framework, metode, tahapan, proses, dan praktik yang dijalankan terkait dengan proses manajemen risiko telah direviu oleh pihak internal dari Instansi Pemerintah (oleh APIP maupun komite manajemen risiko) tetapi hanya atas risiko operasional unit kerja</t>
  </si>
  <si>
    <t>Kebijakan, framework, metode, tahapan, proses, dan praktik yang dijalankan terkait dengan proses manajemen risiko belum direviu oleh pihak internal dari Instansi Pemerintah (oleh APIP maupun komite manajemen risiko) dan hanya atas sebagian risiko operasional unit kerja</t>
  </si>
  <si>
    <t>Memadai berarti:
1.Telah ada langkah Monitoring sesuai kebijakan;
2. Monitoring dilakukan sesuai dengan jadwal yang ditetapkan sesuai kebijakan;
3. Monitoring dilakukan oleh unit kepatuhan dan dilaksanakan minimal satu kali per semester atau sesuai dengan kebutuhan;
4. Proses dan hasil Monitoring telah didokumentasikan;
5. Monitoring sepenuhnya dilakukan terhadap:
a. implementasi pengendalian;
b. kejadian risiko  (termasuk mekanisme dan implementasi pelaporan segera);
c. Memantau pelaksanaan tiap tahapan pengelolaan risiko.
6. Hasil monitoring menunjukkan kondisi yang baik;
7. Hasil Monitoring seluruhnya telah ditindaklanjuti.
8. Terdapat implementasi perbaikan atas hasil monitoring</t>
  </si>
  <si>
    <t>Memadai berarti:
1.Telah ada langkah Monitoring sesuai kebijakan;
2. Monitoring dilakukan sesuai dengan jadwal yang ditetapkan sesuai kebijakan;
3. Monitoring dilakukan oleh unit kepatuhan dan dilaksanakan minimal satu kali per semester atau sesuai dengan kebutuhan;
4. Proses dan hasil Monitoring telah didokumentasikan;
5. Monitoring sepenuhnya dilakukan terhadap:
a. implementasi pengendalian;
b. kejadian risiko  (termasuk mekanisme dan implementasi pelaporan segera);
c. Memantau pelaksanaan tiap tahapan pengelolaan risiko.
6. Hasil monitoring menunjukkan kondisi yang baik;
7. Hasil Monitoring sebagian telah diditindaklanjuti.</t>
  </si>
  <si>
    <t>Belum memadai berarti:
1. Monitoring dilakukan tidak sesuai jadwal yang ditetapkan;
2. Monitoring dilakukan oleh atasan langsung unit UPR dan dilaksanakan minimal satu kali dalam satu tahun;
3. Proses dan hasil Monitoring tidak didokumentasikan;
4. Monitoring belum sepenuhnya dilakukan terhadap:
a. implementasi pengendalian;
b. kejadian risiko (termasuk mekanisme dan implementasi pelaporan segera);
c. Memantau pelaksanaan tiap tahapan pengelolaan risiko.
5. Hasil monitoring menunjukkan kondisi yang belum baik;
6. Hasil Monitoring tidak ditindaklanjuti.</t>
  </si>
  <si>
    <t>- Hasil tindak lanjut mampu mengurangi dampak dan frekuensi risiko.
- Hasil tindak lanjut mampu mengakselerasi pencapaian indikator program dan kegiatan.</t>
  </si>
  <si>
    <t>Seluruh hasil evaluasi terpisah dikelola dan ditindaklanjuti. Pengelolaan hasil antara lain dilakukan dengan dokumentasi yang baik dan monitoring atas penyelesaian tindak lanjut hasil evaluasi terpisah.</t>
  </si>
  <si>
    <t>- Evaluasi dilakukan pada seluruh aktivitas pengendalian.
Evaluasi dianggap dilaksanakan jika:
a. Dilaksanakan oleh pihak yang kompeten dan independen;
b. Evaluasi menilai kecukupan pelaksanaan pengendalian (maturitas dan efektifitas pengendalian);
c. Memberikan rekomendasi yang relevan;
d. Rekomendasi perbaikan telah ditindaklanjuti sebagian.
- Evaluasi dilakukan pada seluruh program kegiatan.
Evaluasi dianggap dilaksanakan jika:
a. Dilaksanakan oleh pihak yang kompeten dan independen;
b. Evaluasi menilai keselarasan prgram dan program dengan sasaran;
c. Memberikan rekomendasi yang relevan;
d. Rekomendasi perbaikan telah ditindaklanjuti sebagian.</t>
  </si>
  <si>
    <t>- Evaluasi dilakukan pada sebagian aktivitas pengendalian.
Evaluasi dianggap dilaksanakan jika:
a. Dilaksanakan oleh pihak yang kompeten dan independen;
b. Evaluasi menilai kecukupan pelaksanaan pengendalian (maturitas dan efektifitas pengendalian);
c. Memberikan rekomendasi yang relevan.
- Evaluasi dilakukan pada sebagian program kegiatan.
a. Dilaksanakan oleh pihak yang kompeten dan independen;
b. Evaluasi menilai keselarasan prgram dan program dengan sasaran;
c. Memberikan rekomendasi yang relevan.</t>
  </si>
  <si>
    <t>- Evaluasi atas pelaksanaan pengendalian intern telah dilaksanakan; 
- Evaluasi atas pelaksanaan program/kegiatan telah dilaksanakan.</t>
  </si>
  <si>
    <t>Sangat memadai berarti:
1.Telah ada pedoman reviu yang terstandar yang merunjuk pada best practice;
2. Reviu dilakukan sesuai dengan jadwal yang ditetapkan dan sesuai dengan pedoman;
3. Reviu dilakukan oleh APIP minimal satu kali per tahun;
4. Proses dan hasil reviu telah didokumentasikan serta dapat disimpulkan baik;
5. Reviu dilakukan untuk mereviu rencana dan implementasi pengendalian serta kejadian risiko serta respon yang dilakukan
6. Hasil reviu menunjukkan kondisi yang seluruhnya telah sesuai dengan standar dan kebijakan serta dapat disimpulkan baik;
7. Hasil reviu seluruhnya telah diditindaklanjut;
8. Terdapat implementasi perbaikan atas hasil reviu.</t>
  </si>
  <si>
    <t>Memadai berarti:
1.Telah ada pedoman reviu yang terstandar yang merujuk pada best practice;
2. Reviu dilakukan sesuai dengan jadwal yang ditetapkan dan sesuai dengan pedoman;
3. Reviu dilakukan oleh APIP minimal satu kali per tahun;
4. Proses dan hasil reviu telah didokumentasikan;
5. Reviu dilakukan untuk mereviu rencana dan implementasi pengendalian serta kejadian risiko serta respon yang dilakukan
6. Hasil reviu menunjukkan sebagian besar kondisi yang ada telah sesuai dengan standar dan kebijakan serta dapat disimpulkan baik;
7. Hasil reviu sebagian besar telah diditindaklanjuti.</t>
  </si>
  <si>
    <t>Memadai berarti:
1.Telah ada pedoman reviu yang terstandar;
2. Reviu dilakukan sesuai dengan jadwal yang ditetapkan dan pedoman yang terstandar;
3. Reviu dilakukan oleh APIP dan dilaksanakan minimal satu kali per tahun;
4. Proses dan hasil reviu telah didokumentasikan;
5. Reviu dilakukan untuk mereviu rencana dan implementasi pengendalian serta kejadian risiko serta respon yang dilakukan
6. Hasil reviu menunjukkan sebagian besar kondisi yang ada telah sesuai dengan standar dan kebijakan serta dapat disimpulkan baik;
7. Hasil reviu sebagian besar telah diditindaklanjuti.</t>
  </si>
  <si>
    <t>Cukup memadai berarti:
1. Reviu dilakukan tidak sesuai jadwal yang ditetapkan;
2. Belum ada pedoman reviu yang terstandar
3. Reviu dilakukan oleh APIP dan dilaksanakan minimal satu kali per tahun;
4. Proses dan hasil reviu telah didokumentasikan;
5. Reviu dilakukan untuk mereviu rencana dan implementasi pengendalian serta kejadian risiko serta respon yang dilakukan
6. Hasil reviu menunjukkan sebagian kondisi yang ada sesuai dengan standar dan kebijakan;
7. Hasil reviu sebagian kecil ditindaklanjuti;</t>
  </si>
  <si>
    <t>Belum memadai berarti:
1. Reviu dilakukan tidak sesuai jadwal yang ditetapkan;
2. Belum ada pedoman reviu yang terstandar
3. Reviu dilakukan oleh APIP dan dilaksanakan minimal satu kali per tahun;
4. Proses dan hasil reviu telah didokumentasikan;
5. Reviu dilakukan untuk mereviu rencana dan implementasi pengendalian serta kejadian risiko serta respon yang dilakukan
6. Hasil reviu menunjukkan sebagian kecil kondisi yang ada sesuai dengan standar dan kebijakan;
7. Hasil reviu belum ditindaklanjuti;</t>
  </si>
  <si>
    <r>
      <t xml:space="preserve">Kebijakan telah mengatur:
- Keteladanan pimpinan
- Upaya pembangunan integritas
- Nilai etika 
- Penegakan disiplin
- Pemberian </t>
    </r>
    <r>
      <rPr>
        <i/>
        <sz val="12"/>
        <color theme="1"/>
        <rFont val="Arial"/>
        <family val="2"/>
      </rPr>
      <t xml:space="preserve">reward and punishment </t>
    </r>
    <r>
      <rPr>
        <sz val="12"/>
        <color theme="1"/>
        <rFont val="Arial"/>
        <family val="2"/>
      </rPr>
      <t xml:space="preserve"> 
- Penetapan struktur dan mekanisme penanganan penegakan integritas dan nilai etika</t>
    </r>
  </si>
  <si>
    <t xml:space="preserve">K/L/D menegakkan integritas dan nilai etika dalam  pelaksanaan tugasnya </t>
  </si>
  <si>
    <r>
      <t xml:space="preserve">Kebijakan dan implementasi telah dievaluasi dengan ketentuan:
- Berkala
- Terdokumentasi
- Dilakukan untuk menangani </t>
    </r>
    <r>
      <rPr>
        <i/>
        <sz val="12"/>
        <color theme="1"/>
        <rFont val="Arial"/>
        <family val="2"/>
      </rPr>
      <t>residual risk</t>
    </r>
    <r>
      <rPr>
        <sz val="12"/>
        <color theme="1"/>
        <rFont val="Arial"/>
        <family val="2"/>
      </rPr>
      <t xml:space="preserve">
- Hasil evaluasi telah ditindak lanjuti 
- Perbaikan telah menghasilkan kinerja yang lebih baik</t>
    </r>
  </si>
  <si>
    <r>
      <t xml:space="preserve">- Terdapat wujud keteladanan dari pimpinan atas nilai organisasi 
- Terdapat praktik pembangunan integritas dan nilai etika
- Terdapat praktik penegakan nilai etika 
- Terdapat bukti penegakan disiplin
- Terdapat pemberian </t>
    </r>
    <r>
      <rPr>
        <i/>
        <sz val="12"/>
        <color theme="1"/>
        <rFont val="Arial"/>
        <family val="2"/>
      </rPr>
      <t>punishment</t>
    </r>
    <r>
      <rPr>
        <sz val="12"/>
        <color theme="1"/>
        <rFont val="Arial"/>
        <family val="2"/>
      </rPr>
      <t xml:space="preserve"> bagi pegawai yang melanggar dan </t>
    </r>
    <r>
      <rPr>
        <i/>
        <sz val="12"/>
        <color theme="1"/>
        <rFont val="Arial"/>
        <family val="2"/>
      </rPr>
      <t>reward</t>
    </r>
    <r>
      <rPr>
        <sz val="12"/>
        <color theme="1"/>
        <rFont val="Arial"/>
        <family val="2"/>
      </rPr>
      <t xml:space="preserve"> bagi pegawai yang menegakan integritas dan nilai etika 
- Proses tersebut di atas dilaksanakan melalui struktur dan mekanisme yang ditetapkan</t>
    </r>
  </si>
  <si>
    <r>
      <t xml:space="preserve">Standar kompetensi dan implementasi/pemanfaatannya telah dievaluasi dengan ketentuan:
- Berkala
- Terdokumentasi
- Dilakukan untuk menangani </t>
    </r>
    <r>
      <rPr>
        <i/>
        <sz val="12"/>
        <color theme="1"/>
        <rFont val="Arial"/>
        <family val="2"/>
      </rPr>
      <t>residual risk</t>
    </r>
    <r>
      <rPr>
        <sz val="12"/>
        <color theme="1"/>
        <rFont val="Arial"/>
        <family val="2"/>
      </rPr>
      <t xml:space="preserve">
- Hasil evaluasi telah ditindak lanjuti 
- Perbaikan telah menghasilkan kinerja yang lebih baik</t>
    </r>
  </si>
  <si>
    <r>
      <t xml:space="preserve">a. Instansi Pemerintah telah menganggarkan dana implementasi manajemen risiko seperti rapat terkait manajemen risiko, identifikasi dan analisis risiko, penyusunan profil risiko, implementasi RTP, kegiatan monitoring dan reviu  dalam rencana kerja/DPA/DIPA  dan dalam implementasi manajemen risiko tidak terkendala kekurangan dana implementasi </t>
    </r>
    <r>
      <rPr>
        <b/>
        <sz val="12"/>
        <color theme="1"/>
        <rFont val="Arial"/>
        <family val="2"/>
      </rPr>
      <t>ditingkat operasional unit kerja, strategis unit kerja, dan strategis K/L/D</t>
    </r>
    <r>
      <rPr>
        <sz val="12"/>
        <color theme="1"/>
        <rFont val="Arial"/>
        <family val="2"/>
      </rPr>
      <t xml:space="preserve">
b. Minimal 70% SDM yang menjadi anggota UPR pada tingkat operasional dan strategis unit kerja serta strategis K/L/D diisi oleh orang yang berkompeten dalam bidang manajemen risiko</t>
    </r>
  </si>
  <si>
    <r>
      <t xml:space="preserve">a. Instansi Pemerintah telah menganggarkan dana implementasi manajemen risiko seperti rapat terkait manajemen risiko, identifikasi dan analisis risiko, penyusunan profil risiko, implementasi RTP, kegiatan monitoring dan reviu  dalam rencana kerja/DPA/DIPA  dan dalam implementasi manajemen risiko tidak terkendala kekurangan dana implementasi </t>
    </r>
    <r>
      <rPr>
        <b/>
        <sz val="12"/>
        <color theme="1"/>
        <rFont val="Arial"/>
        <family val="2"/>
      </rPr>
      <t>ditingkat operasional dan strategis unit kerja</t>
    </r>
    <r>
      <rPr>
        <sz val="12"/>
        <color theme="1"/>
        <rFont val="Arial"/>
        <family val="2"/>
      </rPr>
      <t xml:space="preserve">, namun masih </t>
    </r>
    <r>
      <rPr>
        <b/>
        <sz val="12"/>
        <color theme="1"/>
        <rFont val="Arial"/>
        <family val="2"/>
      </rPr>
      <t>terkendala kekurangan dana</t>
    </r>
    <r>
      <rPr>
        <sz val="12"/>
        <color theme="1"/>
        <rFont val="Arial"/>
        <family val="2"/>
      </rPr>
      <t xml:space="preserve"> pada </t>
    </r>
    <r>
      <rPr>
        <b/>
        <sz val="12"/>
        <color theme="1"/>
        <rFont val="Arial"/>
        <family val="2"/>
      </rPr>
      <t xml:space="preserve">tingkat  strategis K/L/D </t>
    </r>
    <r>
      <rPr>
        <sz val="12"/>
        <color theme="1"/>
        <rFont val="Arial"/>
        <family val="2"/>
      </rPr>
      <t>dan
b. Minimal 70% SDM yang menjadi anggota UPR pada tingkat operasional dan strategis unit kerja diisi oleh orang yang berkompeten dalam bidang manajemen risiko serta kurang dari 70% SDM yang menjadi anggota UPR pada tingkat Strategis K/L/D diisi oleh orang yang berkompeten dalam bidang manajemen risiko</t>
    </r>
  </si>
  <si>
    <r>
      <t xml:space="preserve">a. Instansi Pemerintah telah menganggarkan dana implementasi manajemen risiko seperti rapat terkait manajemen risiko, identifikasi dan analisis risiko, penyusunan profil risiko, implementasi RTP, kegiatan monitoring dan reviu  dalam rencana kerja/DPA/DIPA  dan dalam implementasi manajemen risiko tidak terkendala kekurangan dana implementasi </t>
    </r>
    <r>
      <rPr>
        <b/>
        <sz val="12"/>
        <color theme="1"/>
        <rFont val="Arial"/>
        <family val="2"/>
      </rPr>
      <t>ditingkat operasional dan strategis unit kerja</t>
    </r>
    <r>
      <rPr>
        <sz val="12"/>
        <color theme="1"/>
        <rFont val="Arial"/>
        <family val="2"/>
      </rPr>
      <t xml:space="preserve">
b. Minimal 70% SDM yang menjadi anggota UPR pada tingkat operasional dan strategis unit kerja diisi oleh orang yang berkompeten dalam bidang manajemen risiko</t>
    </r>
  </si>
  <si>
    <r>
      <t xml:space="preserve">a. Instansi Pemerintah telah menganggarkan dana implementasi manajemen risiko </t>
    </r>
    <r>
      <rPr>
        <b/>
        <sz val="12"/>
        <color theme="1"/>
        <rFont val="Arial"/>
        <family val="2"/>
      </rPr>
      <t>pada tingkat operasional unit kerja</t>
    </r>
    <r>
      <rPr>
        <sz val="12"/>
        <color theme="1"/>
        <rFont val="Arial"/>
        <family val="2"/>
      </rPr>
      <t xml:space="preserve"> seperti rapat terkait manajemen risiko, identifikasi dan analisis risiko, penyusunan profil risiko, implementasi RTP, kegiatan monitoring dan reviu  dalam rencana kerja/DPA/DIPA </t>
    </r>
    <r>
      <rPr>
        <b/>
        <sz val="12"/>
        <color theme="1"/>
        <rFont val="Arial"/>
        <family val="2"/>
      </rPr>
      <t>secara memadai, namun belum memadai pada tingkat strategis unit kerja</t>
    </r>
    <r>
      <rPr>
        <sz val="12"/>
        <color theme="1"/>
        <rFont val="Arial"/>
        <family val="2"/>
      </rPr>
      <t>, dan/atau
b. Kurang dari 70% SDM yang menjadi anggota UPR pada tingkat operasional Unit Kerja diisi oleh orang yang berkompeten dalam bidang manajemen risiko</t>
    </r>
  </si>
  <si>
    <r>
      <t xml:space="preserve">a. Instansi Pemerintah telah menganggarkan dana implementasi manajemen risiko </t>
    </r>
    <r>
      <rPr>
        <b/>
        <sz val="12"/>
        <color theme="1"/>
        <rFont val="Arial"/>
        <family val="2"/>
      </rPr>
      <t>pada tingkat operasional unit kerja</t>
    </r>
    <r>
      <rPr>
        <sz val="12"/>
        <color theme="1"/>
        <rFont val="Arial"/>
        <family val="2"/>
      </rPr>
      <t xml:space="preserve"> seperti rapat terkait manajemen risiko, identifikasi dan analisis risiko, penyusunan profil risiko, implementasi RTP, kegiatan monitoring dan reviu  dalam rencana kerja/DPA/DIPA </t>
    </r>
    <r>
      <rPr>
        <b/>
        <sz val="12"/>
        <color theme="1"/>
        <rFont val="Arial"/>
        <family val="2"/>
      </rPr>
      <t>namun belum memadai,</t>
    </r>
    <r>
      <rPr>
        <sz val="12"/>
        <color theme="1"/>
        <rFont val="Arial"/>
        <family val="2"/>
      </rPr>
      <t xml:space="preserve"> dan/atau
b. Kurang dari 70% SDM yang menjadi anggota UPR pada tingkat operasional Unit Kerja diisi oleh orang yang berkompeten dalam bidang manajemen risiko</t>
    </r>
  </si>
  <si>
    <r>
      <t xml:space="preserve">K/L/D melakukan evaluasi atas K/SOP terkait struktur organisasi dan tata laksana beserta implementasinya antara lain dengan ketentuan sebagai berikut:
a. Evaluasi dilaksanakan untuk menangani </t>
    </r>
    <r>
      <rPr>
        <i/>
        <sz val="12"/>
        <color theme="1"/>
        <rFont val="Arial"/>
        <family val="2"/>
      </rPr>
      <t>residual risk</t>
    </r>
    <r>
      <rPr>
        <sz val="12"/>
        <color theme="1"/>
        <rFont val="Arial"/>
        <family val="2"/>
      </rPr>
      <t>;
b. Terdapat duplikasi fungsi karena struktur yang tidak efektif/efisien;
c. Arus data dan informasi yang tidak handal dalam pelaksanaan proses bisnis;
d. Perubahan lingkungan strategis.</t>
    </r>
  </si>
  <si>
    <r>
      <t xml:space="preserve">a. Terdapat </t>
    </r>
    <r>
      <rPr>
        <i/>
        <sz val="12"/>
        <color theme="1"/>
        <rFont val="Arial"/>
        <family val="2"/>
      </rPr>
      <t xml:space="preserve">tools </t>
    </r>
    <r>
      <rPr>
        <sz val="12"/>
        <color theme="1"/>
        <rFont val="Arial"/>
        <family val="2"/>
      </rPr>
      <t>untuk memonitor pelaksanaan wewenang dan tanggungjawab yang diberikan secara berjenjang dan menampung pelaporan atas pelaksanaan wewenang dan tanggungjawab kepada jenjang di atasnya.
b. Kemudahan akses memungkinkan pimpinan untuk memberikan teguran/arahan atas pelaksanaan wewenang dan tanggung jawab pelaksanaan kegiatan sebelum menyalahi prosedur yang ditetapkan; 
c. penerima manfaat/</t>
    </r>
    <r>
      <rPr>
        <i/>
        <sz val="12"/>
        <color theme="1"/>
        <rFont val="Arial"/>
        <family val="2"/>
      </rPr>
      <t>stakeholder</t>
    </r>
    <r>
      <rPr>
        <sz val="12"/>
        <color theme="1"/>
        <rFont val="Arial"/>
        <family val="2"/>
      </rPr>
      <t xml:space="preserve"> memberikan </t>
    </r>
    <r>
      <rPr>
        <i/>
        <sz val="12"/>
        <color theme="1"/>
        <rFont val="Arial"/>
        <family val="2"/>
      </rPr>
      <t>feedback</t>
    </r>
    <r>
      <rPr>
        <sz val="12"/>
        <color theme="1"/>
        <rFont val="Arial"/>
        <family val="2"/>
      </rPr>
      <t xml:space="preserve"> yang baik atas kecepatan respon organisasi terhadap kebutuhan mereka.</t>
    </r>
  </si>
  <si>
    <r>
      <t xml:space="preserve">Organisasi melakukan evaluasi atas kebijakan/prosedur terkait  pendelegasian wewenang dan tanggung jawab beserta implementasinya dengan ketentuan sebagai berikut:
a. Telah dilaksanakan evaluasi berkala; 
b. Evaluasi dilaksanakan untuk menangani residual risk;
c. Tindak lanjut atas hasil evaluasi  telah dilaksanakan.
d. Menindaklanjuti keluhan/kekurangan kualitas pelaksanaan tugas fungsi yang disampaikan oleh </t>
    </r>
    <r>
      <rPr>
        <i/>
        <sz val="12"/>
        <color theme="1"/>
        <rFont val="Arial"/>
        <family val="2"/>
      </rPr>
      <t>stakeholder.</t>
    </r>
    <r>
      <rPr>
        <sz val="12"/>
        <color theme="1"/>
        <rFont val="Arial"/>
        <family val="2"/>
      </rPr>
      <t xml:space="preserve"> </t>
    </r>
  </si>
  <si>
    <r>
      <t xml:space="preserve">a.Kebijakan/prosedur yang mengatur pelaksanaan pendelegasian wewenang dan tanggung jawab telah dipahami oleh pegawai yang berkepentingan;
b. Kebijakan/prosedur yang mengatur pelaksanaan pendelegasian wewenang dan tanggung jawab telah dikomunikasikan kepada seluruh pegawai dan </t>
    </r>
    <r>
      <rPr>
        <i/>
        <sz val="12"/>
        <color theme="1"/>
        <rFont val="Arial"/>
        <family val="2"/>
      </rPr>
      <t>stakeholder.</t>
    </r>
  </si>
  <si>
    <r>
      <t xml:space="preserve">- Pengelolaan SDM dilakukan sesuai dengan kebijakan/prosedur yang ditetapkan
- Pengelolaan SDM dilakukan sesuai dengan perencanaan yang disusun
- Terdapat </t>
    </r>
    <r>
      <rPr>
        <i/>
        <sz val="12"/>
        <color theme="1"/>
        <rFont val="Arial"/>
        <family val="2"/>
      </rPr>
      <t xml:space="preserve">database </t>
    </r>
    <r>
      <rPr>
        <sz val="12"/>
        <color theme="1"/>
        <rFont val="Arial"/>
        <family val="2"/>
      </rPr>
      <t xml:space="preserve">kepegawaian yang </t>
    </r>
    <r>
      <rPr>
        <i/>
        <sz val="12"/>
        <color theme="1"/>
        <rFont val="Arial"/>
        <family val="2"/>
      </rPr>
      <t>update</t>
    </r>
    <r>
      <rPr>
        <sz val="12"/>
        <color theme="1"/>
        <rFont val="Arial"/>
        <family val="2"/>
      </rPr>
      <t xml:space="preserve"> dan handal yang dapat dimanfaatkan untuk perencanaan pengelolaan SDM
- Pengelolaan SDM dilakukan sebagai upaya untuk menangani risiko yang disebabkan kelemahan SDM/</t>
    </r>
    <r>
      <rPr>
        <i/>
        <sz val="12"/>
        <color theme="1"/>
        <rFont val="Arial"/>
        <family val="2"/>
      </rPr>
      <t>Man</t>
    </r>
  </si>
  <si>
    <r>
      <t>Pimpinan K/L/D menjalin hubungan kerja yang baik (kemitraan) dengan instansi lain terkait pencegahan dan pengendalian kecurangan/</t>
    </r>
    <r>
      <rPr>
        <i/>
        <sz val="12"/>
        <color theme="1"/>
        <rFont val="Arial"/>
        <family val="2"/>
      </rPr>
      <t>fraud</t>
    </r>
  </si>
  <si>
    <t>SASARAN 
OPD BERORIENTASI HASIL</t>
  </si>
  <si>
    <t>SASARAN RELEVAN MENCAPAI SASARAN DI ATASNYA</t>
  </si>
  <si>
    <t>SIMPULAN GRADE</t>
  </si>
  <si>
    <t>Kesimpulan
Level</t>
  </si>
  <si>
    <t>Menghitung rata-rata pencapaian indikator kinerja dari sasaran OPD/sasaran program K/L</t>
  </si>
  <si>
    <t>URAIAN SASARAN OPD</t>
  </si>
  <si>
    <t>KK 1.2 - PENILAIAN PENETAPAN TUJUAN - SASARAN PERANGKAT DAERAH</t>
  </si>
  <si>
    <t>SASARAN OPD 
BERORIENTASI HASIL</t>
  </si>
  <si>
    <t>SASARAN OPD RELEVAN DENGAN SASTRA PEMDA DAN MENGGAMBARKAN TUGAS DAN FUNGSI</t>
  </si>
  <si>
    <t>SASARAN PROGRAM
BERORIENTASI HASIL</t>
  </si>
  <si>
    <t>SASARAN PERANGKAT DAERAH</t>
  </si>
  <si>
    <t>Sasaran OPD</t>
  </si>
  <si>
    <t>Sasaran OPD berorientasi hasil</t>
  </si>
  <si>
    <t>Sasaran OPD relevan dengan sasaran strategis pemda dan menggambarkan tugas dan fungsi</t>
  </si>
  <si>
    <t>INDIKATOR DAN TARGET KINERJA TEPAT</t>
  </si>
  <si>
    <t>5/A</t>
  </si>
  <si>
    <t>4/B</t>
  </si>
  <si>
    <t>3/C</t>
  </si>
  <si>
    <t>2/D</t>
  </si>
  <si>
    <t>1/E</t>
  </si>
  <si>
    <t>SASARAN 1.1. Meningkatnya pariwisata sebagai sumber pertumbuhan ekonomi</t>
  </si>
  <si>
    <t>PAD sektor pariwisata</t>
  </si>
  <si>
    <t>SASARAN 1.2. Meningkatnya kesejahteraan petani</t>
  </si>
  <si>
    <t>Kontribusi pertanian, kehutanan, dan perikanan terhadap PDRB</t>
  </si>
  <si>
    <t>Nilai tukar petani (NTP)</t>
  </si>
  <si>
    <t>Produksi perikanan</t>
  </si>
  <si>
    <t xml:space="preserve">SASARAN 1.3. Meningkatnya peran industri dan perdagangan </t>
  </si>
  <si>
    <t>Kontribusi perdagangan besar dan eceran, reparasi mobil dan sepeda terhadap PDRB</t>
  </si>
  <si>
    <t>Kontribusi sektor industri pengolahan terhadap PDRB</t>
  </si>
  <si>
    <t>Persentase koperasi aktif</t>
  </si>
  <si>
    <t>SASARAN 1.4. Meningkatnya kesejahteraan masyarakat</t>
  </si>
  <si>
    <t>Pendapatan per kapita</t>
  </si>
  <si>
    <t>SASARAN 1.5. Meningkatnya ketahanan pangan</t>
  </si>
  <si>
    <t>Pencapaian skor pola pangan harapan (PPH)</t>
  </si>
  <si>
    <t>SASARAN 2.1. Meningkatnya transparansi dan akuntabilitas</t>
  </si>
  <si>
    <t>Nilai SAKIP</t>
  </si>
  <si>
    <t>Indeks kualitas perencanaan</t>
  </si>
  <si>
    <t>Opini BPK</t>
  </si>
  <si>
    <t>SASARAN 2.2. Meningkatnya pelayanan publik</t>
  </si>
  <si>
    <t>Indeks Kepuasan Masyarakat</t>
  </si>
  <si>
    <t>Skor indeks inovasi daerah</t>
  </si>
  <si>
    <t>SASARAN 2.3. Meningkatnya Profesionalisme dan Integritas Aparatur Pemerintah Daerah</t>
  </si>
  <si>
    <t>Skor maturitas SPIP</t>
  </si>
  <si>
    <t>SASARAN 3.1. Meningkatnya akses pendidikan berkualitas</t>
  </si>
  <si>
    <t>APM SD/MI</t>
  </si>
  <si>
    <t>APM SMP/MTs</t>
  </si>
  <si>
    <t>APM SMA/SMK/ MA</t>
  </si>
  <si>
    <t>APK (PAUD</t>
  </si>
  <si>
    <t>Nilai tingkat kegemaran membaca masyarakat</t>
  </si>
  <si>
    <t>SASARAN 4.1. Meningkatnya derajat kesehatan masyarakat</t>
  </si>
  <si>
    <t>Angka Kesakitan</t>
  </si>
  <si>
    <t>Kematian bayi</t>
  </si>
  <si>
    <t>Kematian ibu</t>
  </si>
  <si>
    <t>Persentase Stunting (Pendek dan Sangat Pendek) Pada Anak Di Bawah Lima Tahun/Balita</t>
  </si>
  <si>
    <t>Kategori kabupaten/kota sehat (KKS</t>
  </si>
  <si>
    <t>Cakupan peserta KB aktif</t>
  </si>
  <si>
    <t>SASARAN 4.2. Meningkatnya prestasi pemuda dan olahraga</t>
  </si>
  <si>
    <t>Peringkat pada porprov</t>
  </si>
  <si>
    <t>SASARAN 5.1. Meningkatnya pembangunan gender dan perlindungan anak</t>
  </si>
  <si>
    <t>Kategori kabupaten layak anak (KLA)</t>
  </si>
  <si>
    <t>Anugerah Parahita Ekapraya (APE)</t>
  </si>
  <si>
    <t>SASARAN 6.1. Meningkatnya akses pelayanan infrastruktur dasar dan konektivitas</t>
  </si>
  <si>
    <t>Proporsi panjang jaringan jalan dalam kondisi baik</t>
  </si>
  <si>
    <t>Persentase rumah layak huni</t>
  </si>
  <si>
    <t>Persentase penduduk berakses air minum</t>
  </si>
  <si>
    <t>Rasio Elektrifikasi</t>
  </si>
  <si>
    <t>Cakupan layanan telekomunikasi</t>
  </si>
  <si>
    <t>SASARAN 6.2. Meningkatnya ketangguhan terhadap bencana</t>
  </si>
  <si>
    <t>Respon Cepat Darurat Bencana</t>
  </si>
  <si>
    <t>SASARAN 6.3. Meningkatnya kualitas lingkungan hidup</t>
  </si>
  <si>
    <t>Indeks kualitas air</t>
  </si>
  <si>
    <t>Indeks kualitas udara</t>
  </si>
  <si>
    <t>Indeks kualitas lahan</t>
  </si>
  <si>
    <t>SASARAN 6.4. Meningkatnya pembangunan dan pemberdayaan masyarakat Desa</t>
  </si>
  <si>
    <t>Persentase desa tertinggal dan desa sangat tertinggal</t>
  </si>
  <si>
    <t>SASARAN 6.5. Meningkatnya ketaatan terhadap RTRW</t>
  </si>
  <si>
    <t xml:space="preserve">Rasio ruang terbuka hijau per satuan luas wilayah </t>
  </si>
  <si>
    <t>SASARAN 7.1. Meningkatnya investasi</t>
  </si>
  <si>
    <t>Jumlah investor berskala nasional (PMDN/PMA)</t>
  </si>
  <si>
    <t>SASARAN 7.2. Meningkatnya kualitas tenaga kerja</t>
  </si>
  <si>
    <t>Tingkat partisipasi angkatan kerja (TPAK)</t>
  </si>
  <si>
    <t>SASARAN 7.3. Meningkatnya keamanan dan ketertiban</t>
  </si>
  <si>
    <t>Angka kriminalitas</t>
  </si>
  <si>
    <t>Jumlah konflik IPOLEKSOSBUD</t>
  </si>
  <si>
    <t>Bappeda Litbang</t>
  </si>
  <si>
    <t>SASARAN 2.1.1. Meningkatnya transparansi dan akuntabilitas</t>
  </si>
  <si>
    <t>SASARAN 2.1.3. Meningkatnya perencanaan pembangunan daerah yang partisipasif</t>
  </si>
  <si>
    <t>Indeks Kualitas Perencanaan</t>
  </si>
  <si>
    <t>7.5</t>
  </si>
  <si>
    <t>SASARAN 2.2.4. Meningkatnya fungsi kelitbangan secara optimal dan proporsional dalam pengambilan kebijakan daerah</t>
  </si>
  <si>
    <t>Program Penunjang Urusan Pemerintah Daerah Kabupaten/Kota</t>
  </si>
  <si>
    <t>Terpenuhinya Pelaksanaan Penunjang Urusan Pemerintah daerah</t>
  </si>
  <si>
    <t>Persentase Pelaksanaan Penunjang Urusan Pemerintah Daerah</t>
  </si>
  <si>
    <t>Program Perencanaan, Pengendalian dan Evaluasi Pembangunan Daerah</t>
  </si>
  <si>
    <t>Terlaksananya Perencanaan,
Penganggaran, dan Evaluasi
Kinerja Perangkat Daerah</t>
  </si>
  <si>
    <t>Persentase Penjabaran Konsistensi Program RPJMD ke dalam RKPD</t>
  </si>
  <si>
    <t>Program Koordinasi dan Sinkronisasi Perencanaan Pembangunan Daerah</t>
  </si>
  <si>
    <t>Terlaksananya Koordinasi dan Sinkronisasi Perencanaan Pembangunan Daerah</t>
  </si>
  <si>
    <t>Penjabaran Konsistensi Program RKPD kedalam APBD</t>
  </si>
  <si>
    <t>Program Penelitian dan Pengembangan Daerah</t>
  </si>
  <si>
    <t>Terlaksananya Penelitian dan Pengembangan Daerah</t>
  </si>
  <si>
    <t>Persentase Perangkat Daerah yang Difasilitasi dalam Penerapan Inovasi Daerah</t>
  </si>
  <si>
    <t>Perencanaan, Penganggaran, dan Evaluasi Kinerja Perangkat Daerah</t>
  </si>
  <si>
    <t>Terlaksananya Perencanaan, Penganggaran, dan Evaluasi Kinerja Perangkat Daerah</t>
  </si>
  <si>
    <t>Persentase Terlaksananya Perencanaan, Penganggaran, dan Evaluasi Kinerja Perangkat Daerah</t>
  </si>
  <si>
    <t>Administrasi Keuangan Perangkat Daerah</t>
  </si>
  <si>
    <t>Terpenuhinya Administrasi Keuangan Perangkat Daerah</t>
  </si>
  <si>
    <t>Persentase Terpenuhinya Administrasi Keuangan Perangkat Daerah</t>
  </si>
  <si>
    <t>Administrasi Barang Milik Daerah pada Perangkat Daerah</t>
  </si>
  <si>
    <t>Terpenuhinya Administrasi Barang Milik Daerah pada Perangkat Daerah</t>
  </si>
  <si>
    <t>Persentase Terpenuhinya Administrasi Barang Milik Daerah pada Perangkat Daerah</t>
  </si>
  <si>
    <t>Administrasi Kepegawaian Perangkat Daerah</t>
  </si>
  <si>
    <t>Terpenuhinya Administrasi Kepegawaian Perangkat Daerah</t>
  </si>
  <si>
    <t>Persentase Terpenuhinya Administrasi Kepegawaian Perangkat Daerah</t>
  </si>
  <si>
    <t>Administrasi Umum Perangkat Daerah</t>
  </si>
  <si>
    <t>Terpenuhinya Administrasi Umum Perangkat Daerah</t>
  </si>
  <si>
    <t>Persentase Terpenuhinya Administrasi Umum Perangkat Daerah</t>
  </si>
  <si>
    <t>Pengadaan Barang Milik Penunjang Urusan Pemerintah Daerah</t>
  </si>
  <si>
    <t>Terpenuhinya Pengadaan barang Milik daerah Penunjang urusan Pemerintah Daerah</t>
  </si>
  <si>
    <t>PersentaseTerpenuhinya Pengadaan barang Milik daerah Penunjang urusan Pemerintah Daerah</t>
  </si>
  <si>
    <t>Penyediaan Jasa Penunjang Urusan Pemerintahan Daerah</t>
  </si>
  <si>
    <t xml:space="preserve">Terpenuhinya Penyediaan Jasa Penunjang Urusan Pemerintahan Daerah </t>
  </si>
  <si>
    <t xml:space="preserve">Persentase Terpenuhinya Penyediaan Jasa Penunjang Urusan Pemerintahan Daerah </t>
  </si>
  <si>
    <t>Pemeliharaan Barang Milik Daerah Penunjang Urusan Pemerintahan Daerah</t>
  </si>
  <si>
    <t>Terpenuhinya Pemeliharaan Barang Milik Daerah Penunjang urusan Pemerintah Daerah</t>
  </si>
  <si>
    <t>Persentase Terpenuhinya Pemeliharaan Barang Milik Daerah Penunjang urusan Pemerintah Daerah</t>
  </si>
  <si>
    <t>Penyusunan Perencanaan dan Pendanaan</t>
  </si>
  <si>
    <t>Terlaksananya Penyusunan Dokumen Perencanaan dan Pendanaan</t>
  </si>
  <si>
    <t>Persentase Terlaksananya Penyusunan Dokumen Perencanaan dan Pendanaan</t>
  </si>
  <si>
    <t xml:space="preserve">Analisis Data dan Informasi Pemerintahan Daerah Bidang Perencanaan Pembangunan Daerah </t>
  </si>
  <si>
    <t>Terlaksananya Analisis Data dan Informasi Pemerintahan Daerah Bidang Perencanaan Pembangunan Daerah</t>
  </si>
  <si>
    <t>Persentase Terlaksananya Analisis Data dan Informasi Pemerintahan Daerah Bidang Perencanaan Pembangunan Daerah</t>
  </si>
  <si>
    <t>Pengendalian, Evaluasi dan Pelaporan Bidang Perencanaan Pembangunan Daerah</t>
  </si>
  <si>
    <t>Terlaksananya Pengendalian, Evaluasi dan Pelaporan Bidang Perencanaan Pembangunan Daerah</t>
  </si>
  <si>
    <t>Persentase Terlaksananya Pengendalian, Evaluasi dan Pelaporan Bidang Perencanaan Pembangunan Daerah</t>
  </si>
  <si>
    <t>Koordinasi Perencanaan Bidang Pemerintahan dan Pembangunan Manusia</t>
  </si>
  <si>
    <t>Terlaksananya Koordinasi Perencanaan Bidang Pemerintahan dan Pembangunan Manusia</t>
  </si>
  <si>
    <t>Persentase Terlaksananya Koordinasi Perencanaan Bidang Pemerintahan dan Pembangunan Manusia</t>
  </si>
  <si>
    <t>Koordinasi Perencanaan Bidang Perekonomian dan SDA (Sumber Daya Alam)</t>
  </si>
  <si>
    <t>Terlaksananya Koordinasi Perencanaan Bidang Perekonomian dan SDA (Sumber Daya Alam)</t>
  </si>
  <si>
    <t>Persentase Terlaksananya Koordinasi Perencanaan Bidang Perekonomian dan SDA (Sumber Daya Alam)</t>
  </si>
  <si>
    <t>Koordinasi Perencanaan Bidang Infrastruktur dan Kewilayahan</t>
  </si>
  <si>
    <t>Terlaksananya Koordinasi Perencanaan Bidang Infrastruktur dan Kewilayahan</t>
  </si>
  <si>
    <t>Persentase Terlaksananya Koordinasi Perencanaan Bidang Infrastruktur dan Kewilayahan</t>
  </si>
  <si>
    <t>Penelitian dan Pengembangan Bidang Penyelenggaraan Pemerintahan dan Pengkajian Peraturan</t>
  </si>
  <si>
    <t>Terlaksananya Penelitian dan Pengembangan Bidang Penyelenggaraan Pemerintahan dan Pengkajian Peraturan</t>
  </si>
  <si>
    <t>Persentase Terlaksananya Penelitian dan Pengembangan Bidang Penyelenggaraan Pemerintahan dan Pengkajian Peraturan</t>
  </si>
  <si>
    <t>Penelitian dan Pengembangan Bidang Sosial dan Kependudukan</t>
  </si>
  <si>
    <t>Terlaksananya Penelitian dan Pengembangan Bidang Sosial dan Kependudukan</t>
  </si>
  <si>
    <t>Persentase Terlaksananya Penelitian dan Pengembangan Bidang Sosial dan Kependudukan</t>
  </si>
  <si>
    <t>Pengembangan Inovasi dan Teknologi</t>
  </si>
  <si>
    <t>Terlaksananya Pengembangan Inovasi dan Teknologi</t>
  </si>
  <si>
    <t>Persentase Terlaksananya Pengembangan Inovasi dan Teknologi</t>
  </si>
  <si>
    <t xml:space="preserve">Penyusunan Dokumen Perencanaan Perangkat Daerah
</t>
  </si>
  <si>
    <t>Jumlah Dokumen Perencanaan Perangkat Daerah</t>
  </si>
  <si>
    <t>Koordinasi dan Penyusunan Dokumen RKA-SKPD</t>
  </si>
  <si>
    <t>Jumlah Dokumen RKA-SKPD dan Laporan Hasil Koordinasi Penyusunan Dokumen RKA-SKPD</t>
  </si>
  <si>
    <t>Koordinasi dan Penyusunan Dokumen Perubahan RKA_x0002_SKPD</t>
  </si>
  <si>
    <t>Jumlah Dokumen Perubahan RKA-SKPD dan Laporan Hasil Koordinasi Penyusunan Dokumen Perubahan RKA-SKPD</t>
  </si>
  <si>
    <t>Koordinasi dan Penyusunan DPA-SKPD</t>
  </si>
  <si>
    <t>Jumlah Dokumen DPA-SKPD dan Laporan Hasil Koordinasi Penyusunan Dokumen DPA-SKPD</t>
  </si>
  <si>
    <t>Koordinasi dan Penyusunan Perubahan DPA- SKPD</t>
  </si>
  <si>
    <t>Jumlah Dokumen Perubahan DPA-SKPD dan Laporan Hasil Koordinasi Penyusunan Dokumen Perubahan DPA-SKPD</t>
  </si>
  <si>
    <t>Koordinasi dan Penyusunan Laporan Capaian Kinerja dan Ikhtisar Realisasi Kinerja SKPD</t>
  </si>
  <si>
    <t>Jumlah Laporan Capaian Kinerja dan Ikhtisar Realisasi Kinerja SKPD dan Laporan Hasil Koordinasi Penyusunan Laporan Capaian Kinerja dan Ikhtisar Realisasi Kinerja SKPD</t>
  </si>
  <si>
    <t>Evaluasi Kinerja Perangkat Daerah</t>
  </si>
  <si>
    <t>Jumlah Laporan Evaluasi Kinerja Perangkat Daerah</t>
  </si>
  <si>
    <t xml:space="preserve">Penyediaan Gaji dan Tunjangan ASN </t>
  </si>
  <si>
    <t>Jumlah Orang yang Menerima Gaji dan Tunjangan ASN</t>
  </si>
  <si>
    <t xml:space="preserve">Penyediaan Administrasi Pelaksanaan Tugas ASN </t>
  </si>
  <si>
    <t>Jumlah Dokumen Hasil Penyediaan Administrasi Pelaksanaan Tugas ASN</t>
  </si>
  <si>
    <t>Pelaksanaan Penatausahaan dan pengujian/Verifikasi Keuangan SKPD</t>
  </si>
  <si>
    <t>Jumlah Dokumen Penatausahaan dan Pengujian/Verifikasi Keuangan SKPD</t>
  </si>
  <si>
    <t>Koordinasi dan Pelaksanaan Akuntansi SKPD</t>
  </si>
  <si>
    <t>Jumlah Dokumen Koordinasi dan Pelaksanaan Akuntansi SKPD</t>
  </si>
  <si>
    <t>Koordinasi dan Penyusunan Laporan Akhir Tahun SKPD</t>
  </si>
  <si>
    <t>Jumlah Laporan Keuangan Akhir Tahun SKPD dan Laporan Hasil Koordinasi  Penyusunan Laporan Keuangan Akhir Tahun SKPD</t>
  </si>
  <si>
    <t>Koordinasi dan Penyusunan Laporan Keuangan Bulanan/Triwulan/Semesteran SKPD</t>
  </si>
  <si>
    <t>Jumlah Laporan Keuangan Bulanan/ Triwulanan/ Semesteran SKPD dan Laporan Koordinasi Penyusunan Laporan Keuangan Bulanan/Triwulanan/Semesteran SKPD</t>
  </si>
  <si>
    <t>Rekonsiliasi dan Penyusunan Laporan Barang Milik Daerah pada SKPD</t>
  </si>
  <si>
    <t>Jumlah Laporan Rekonsiliasi dan Penyusunan Laporan Barang Milik Daerah pada SKPD</t>
  </si>
  <si>
    <t>Penatausahaan Barang Milik Daerah pada SKPD</t>
  </si>
  <si>
    <t>Jumlah Laporan Penatausahaan Barang Milik Daerah pada SKPD</t>
  </si>
  <si>
    <t>Pengadaan Pakaian Dinas Berserta Aritibut Kelengkapannya</t>
  </si>
  <si>
    <t>Jumlah Paket Pakaian Dinas Beserta Atribut Kelengkapannya</t>
  </si>
  <si>
    <t>Pendataan dan Pengolahan Administrasi Kepegawaian</t>
  </si>
  <si>
    <t>Jumlah Dokumen Pendataan dan Pengolahan Administrasi Kepegawaian</t>
  </si>
  <si>
    <t>Bimbingan Teknis Implementasi Peraturan Perundang-undangan</t>
  </si>
  <si>
    <t>Jumlah Orang yang mengikuti Bimbingan Teknis Implementasi Peraturan Perundang-Undangan</t>
  </si>
  <si>
    <t>Penyediaan Komponen Instalasi Listrik/Penerangan Bangunan Kantor</t>
  </si>
  <si>
    <t>Jumlah Paket Komponen Instalasi Listrik/Penerangan Bangunan Kantor yang Disediakan</t>
  </si>
  <si>
    <t>Penyediaan Peralatan dan Perelengkapan kantor</t>
  </si>
  <si>
    <t>Jumlah Paket Peralatan dan Perlengkapan Kantor yang Disediakan</t>
  </si>
  <si>
    <t>Penyediaan Peralatan Rumah Tangga</t>
  </si>
  <si>
    <t>Jumlah Paket Peralatan Rumah Tangga yang Disediakan</t>
  </si>
  <si>
    <t>Penyediaan Bahan Logistik Kantor</t>
  </si>
  <si>
    <t xml:space="preserve">Jumlah Paket Bahan Logistik Kantor yang Disediakan </t>
  </si>
  <si>
    <t>Penyediaan Barang Cetakan dan Penggandaan</t>
  </si>
  <si>
    <t>Jumlah Paket Barang Cetakan dan Penggandaan yang Disediakan</t>
  </si>
  <si>
    <t>Penyediaan Bahan Bacaan dan Peraturan Perundang-undangan</t>
  </si>
  <si>
    <t>Jumlah Dokumen Bahan Bacaan dan Peraturan Perundang-undangan yang disediakan</t>
  </si>
  <si>
    <t>Penyediaan Bahan/Material</t>
  </si>
  <si>
    <t>Jumlah  Paket Bahan/Material yang Disediakan</t>
  </si>
  <si>
    <t>Fasilitasi Kunjungan Tamu</t>
  </si>
  <si>
    <t>Jumlah Laporan
Fasilitasi Kunjungan
Tamu</t>
  </si>
  <si>
    <t>Penyelenggaraan Rapat Koordinasi dan Konsultasi SKPD</t>
  </si>
  <si>
    <t>Jumlah Laporan Penyelenggaraan Rapat Koordinasi dan Konsultasi SKPD</t>
  </si>
  <si>
    <t>Dukungan
Pelaksanaan Sistem
Pemerintahan
Berbasis Elektronik
pada SKPD</t>
  </si>
  <si>
    <t>Dukungan Pelaksanaan Sistem Pemerintahan Berbasis Elektronik pada SKPD</t>
  </si>
  <si>
    <t>Terpenuhinya Pengadaan Barang Milik daerah Penunjang urusan Pemerintah Daerah</t>
  </si>
  <si>
    <t>Pengadaan Peralatan dan Mesin Lainnya</t>
  </si>
  <si>
    <t>Jumlah Unit Peralatan dan Mesin Lainnya yang Disediakan</t>
  </si>
  <si>
    <t>Penyediaan Jasa Surat Menyurat</t>
  </si>
  <si>
    <t>Jumlah  Laporan Penyediaan Jasa Surat Menyurat</t>
  </si>
  <si>
    <t>Penyediaan Jasa Komunikasi, Sumber Daya Air dan Listrik</t>
  </si>
  <si>
    <t>Jumlah Laporan penyediaan Jasa Komunikasi, Sumber daya Air dan Listrik yang Disediakan</t>
  </si>
  <si>
    <t>Penyediaan Jasa
Peralatan dan
Perlengkapan Kantor</t>
  </si>
  <si>
    <t>Penyediaan Jasa Pelayanan Umum Kantor</t>
  </si>
  <si>
    <t>Jumlah Laporan Penyediaan Jasa Pelayanan Kantor yang disediakan</t>
  </si>
  <si>
    <t>Penyediaan Jasa Pemeliharaan, Biaya Pemeliharaan dan Pajak Kendaraan Perorangan Dinas atau Kendaraan Dinas Jabatan</t>
  </si>
  <si>
    <t>Jumlah Kendaraan Perorangan Dinas atau Kendaraan Dinas Jabatan yang dipelihara dan dibayar pajaknya</t>
  </si>
  <si>
    <t>Penyediaan Jasa Pemeliharaan, Biaya Pemeliharaan, Pajak dan Perizinan Kendaraan Dinas Operasional atau Lapangan</t>
  </si>
  <si>
    <t>Jumlah Kendaraan Dinas Operasional atau Lapangan yang dipelihara dan dibayar pajak dan Perizinannya</t>
  </si>
  <si>
    <t>Pemeliharaan Peralatan dan Mesin Lainnya</t>
  </si>
  <si>
    <t>Pemeliharaan / Rehabilitasi Gedung Kantor dan Bangunan Lainnya</t>
  </si>
  <si>
    <t>Jumlah Gedung Kantor</t>
  </si>
  <si>
    <t>Analisis Kondisi Daerah, Permasalahan, dan Isu Strategis Pembangunan Daerah</t>
  </si>
  <si>
    <t>Jumlah Dokumen Rancangan Awal RPJPD</t>
  </si>
  <si>
    <t>Koordinasi Penelaahan Dokumen Perencanaan Pembangunan Daerah dengan Dokumen Kebijakan Lainnya</t>
  </si>
  <si>
    <t>Jumlah Telaahan Dokumen Perencanaan Pembangunan Daerah</t>
  </si>
  <si>
    <t>Pelaksanaan Konsultasi Publik</t>
  </si>
  <si>
    <t>Jumlah Berita Acara Konsultasi Publik</t>
  </si>
  <si>
    <t>Koordinasi Pelaksanaan Forum SKPD/Lintas SKPD</t>
  </si>
  <si>
    <t>Jumlah Berita Acara Forum Perangkat Daerah/Lintas Perangkat Daerah</t>
  </si>
  <si>
    <t>Pelaksanaan Musrenbang Kabupaten/Kota</t>
  </si>
  <si>
    <t>Jumlah Berita Acara Musrenbang Kabupaten/Kota</t>
  </si>
  <si>
    <t>Penyiapan Bahan Koordinasi Musrenbang Kecamatan</t>
  </si>
  <si>
    <t>Jumlah Usulan yang Terverifikasi oleh Kecamatan</t>
  </si>
  <si>
    <t>Koordinasi Penyusunan dan Penetapan Dokumen Perencanaan Pembangunan Daerah Kabupaten/Kota</t>
  </si>
  <si>
    <t>Jumlah Dokumen Perencanaan Pembangunan Daerah Kabupaten/Kota yang Ditetapkan(RPJPD/RPJMD/RKPD)</t>
  </si>
  <si>
    <t>Analisis Data dan Informasi Perencanaan Pembangunan Daerah</t>
  </si>
  <si>
    <t>Jumlah Dokumen Hasil Analisis Data untuk Penyusunan Kebijakan Perencanaan Pembangunan Daerah (Semua Perencanaan Pembangunan Daerah)</t>
  </si>
  <si>
    <t>Penyusunan Profil Pembangunan Daerah Kabupaten/Kota</t>
  </si>
  <si>
    <t>Koordinasi Pengendalian Perencanaan dan Pelaksanaan Pembangunan Daerah di Kabupaten/Kota</t>
  </si>
  <si>
    <t>Jumlah Laporan Hasil Pengendalian Perencanaan dan Pelaksanaan Pembangunan</t>
  </si>
  <si>
    <t>Monitoring, Evaluasi dan Penyusunan Laporan Berkala Pelaksanaan Pembangunan Daerah</t>
  </si>
  <si>
    <t>Jumlah Laporan Hasil Evaluasi Kinerja Pembangunan Daerah</t>
  </si>
  <si>
    <t>Koordinasi Pelaksanaan Sinergitas dan Harmonisasi Perencanaan Pembangunan Daerah Bidang Pemerintahan</t>
  </si>
  <si>
    <t>Jumlah Laporan Hasil Sinkronisasi Renstra/Renja dengan RKPD/RPJMD pada Bidang Pemerintahan</t>
  </si>
  <si>
    <t>Koordinasi Penyusunan Dokumen Perencanaan Pembangunan Daerah Bidang Pembangunan Manusia (RPJPD, RPJMD dan RKPD)</t>
  </si>
  <si>
    <t>Jumlah Dokumen Perencanaan Pembangunan Daerah Bidang Pembangunan Manusia yang Dikoordinir Penyusunannya (RPJPD. RPJMD dan RKPD)</t>
  </si>
  <si>
    <t>Koordinasi Pelaksanaan Sinergitas dan Harmonisasi Perencanaan Pembangunan Daerah Bidang Pembangunan Manusia</t>
  </si>
  <si>
    <t xml:space="preserve">Jumlah Laporan Hasil Sinkronisasi Renstra/Renja dengan RKPD/RPJMD pada Bidang Pembangunan Manusia
	</t>
  </si>
  <si>
    <t>Koordinasi Penyusunan Dokumen Perencanaan Pembangunan Daerah Bidang Perekonomian (RPJPD, RPJMD dan RKPD)</t>
  </si>
  <si>
    <t>Jumlah Dokumen Perencanaan Pembangunan Daerah Bidang Perekonomian yang Dikoordinir Penyusunannya (RPJPD. RPJMD dan RKPD)</t>
  </si>
  <si>
    <t>Asistensi Penyusunan Dokumen Perencanaan Pembangunan Perangkat Daerah Bidang Perekonomian</t>
  </si>
  <si>
    <t>Jumlah Laporan Hasil Asistensi Penyusunan Dokumen Perencanaan Pembangunan Perangkat Daerah Bidang Perekonomian</t>
  </si>
  <si>
    <t>Pelaksanaan Monitoring dan Evaluasi Penyusunan Dokumen Perencanaan Pembangunan Perangkat Daerah Bidang Perekonomian</t>
  </si>
  <si>
    <t>Jumlah Laporan Hasil Pelaksanaan Monitoring dan Evaluasi Penyusunan Dokumen Perencanaan Pembangunan Perangkat Daerah Bidang Perekonomian</t>
  </si>
  <si>
    <t>Koordinasi Pelaksanaan Sinergitas dan Harmonisasi Perencanaan Pembangunan Daerah Bidang Perekonomian</t>
  </si>
  <si>
    <t>Jumlah Laporan Hasil Sinkronisasi Renstra/Renja dengan RKPD/RPJMD pada Bidang Perekonomian</t>
  </si>
  <si>
    <t>Koordinasi Penyusunan Dokumen Perencanaan Pembangunan Daerah Bidang SDA (RPJPD, RPJMD dan RKPD</t>
  </si>
  <si>
    <t>Jumlah Dokumen Perencanaan Pembangunan Daerah Bidang SDA yang Dikoordinir Penyusunannya (RPJPD. RPJMD dan RKPD)</t>
  </si>
  <si>
    <t>Asistensi Penyusunan Dokumen Perencanaan Pembangunan Perangkat Daerah Bidang SDA</t>
  </si>
  <si>
    <t>Jumlah Laporan Hasil Asistensi Penyusunan Dokumen Perencanaan Pembangunan Perangkat Daerah Bidang SDA</t>
  </si>
  <si>
    <t>Pelaksanaan Monitoring dan Evaluasi Penyusunan Dokumen Perencanaan Pembangunan Perangkat Daerah Bidang SDA</t>
  </si>
  <si>
    <t>Jumlah Laporan Hasil Pelaksanaan Monitoring dan Evaluasi Penyusunan Dokumen Perencanaan Pembangunan Perangkat Daerah Bidang SDA</t>
  </si>
  <si>
    <t>Koordinasi Pelaksanaan Sinergitas dan Harmonisasi Perencanaan Pembangunan Daerah Bidang SDA</t>
  </si>
  <si>
    <t>Jumlah Laporan Hasil Sinkronisasi Renstra/Renja dengan RKPD/RPJMD pada Bidang SDA</t>
  </si>
  <si>
    <t>Koordinasi Penyusunan Dokumen Perencanaan Pembangunan Daerah Bidang Infrastruktur (RPJPD, RPJMD dan RKPD)</t>
  </si>
  <si>
    <t>Jumlah Dokumen Perencanaan Pembangunan Daerah Bidang Infrastruktur yang Dikoordinir Penyusunannya (RPJPD. RPJMD dan RKPD)</t>
  </si>
  <si>
    <t>Asistensi Penyusunan Dokumen Perencanaan Pembangunan Perangkat Daerah Bidang Infrastruktur</t>
  </si>
  <si>
    <t>Jumlah Laporan Hasil Asistensi Penyusunan Dokumen Perencanaan Pembangunan Perangkat Daerah Bidang Infrastruktur</t>
  </si>
  <si>
    <t>Pelaksanaan Monitoring dan Evaluasi Penyusunan Dokumen Perencanaan Pembangunan Perangkat Daerah Bidang Infrastruktur</t>
  </si>
  <si>
    <t>Jumlah Laporan Hasil Pelaksanaan Monitoring dan Evaluasi Penyusunan Dokumen Perencanaan Pembangunan Perangkat Daerah Bidang Infrastruktur</t>
  </si>
  <si>
    <t>Koordinasi Pelaksanaan Sinergitas dan Harmonisasi Perencanaan Pembangunan Daerah Bidang Infrastruktur</t>
  </si>
  <si>
    <t>Jumlah Laporan Hasil Sinkronisasi Renstra/Renja dengan RKPD/RPJMD pada Bidang Infrastruktur</t>
  </si>
  <si>
    <t>Koordinasi Penyusunan Dokumen Perencanaan Pembangunan Daerah Bidang Kewilayahan (RPJPD, RPJMD dan RKPD)</t>
  </si>
  <si>
    <t>Jumlah Dokumen Perencanaan Pembangunan Daerah Bidang Kewilayahan yang Dikoordinir Penyusunannya (RPJPD. RPJMD dan RKPD)</t>
  </si>
  <si>
    <t>Asistensi Penyusunan Dokumen Perencanaan Pembangunan Perangkat Daerah Bidang Kewilayahan</t>
  </si>
  <si>
    <t>Jumlah Laporan Hasil Asistensi Penyusunan Dokumen Perencanaan Pembangunan Perangkat Daerah Bidang Kewilayahan</t>
  </si>
  <si>
    <t>Pelaksanaan Monitoring dan Evaluasi Penyusunan Dokumen Perencanaan Pembangunan Perangkat Daerah Bidang Kewilayahan</t>
  </si>
  <si>
    <t>Jumlah Laporan Hasil Pelaksanaan Monitoring dan Evaluasi Penyusunan Dokumen Perencanaan Pembangunan Perangkat Daerah Bidang Kewilayahan</t>
  </si>
  <si>
    <t>Koordinasi Pelaksanaan Sinergitas dan Harmonisasi Perencanaan Pembangunan Daerah Bidang Kewilayahan</t>
  </si>
  <si>
    <t>Jumlah Laporan Hasil Sinkronisasi Renstra/Renja dengan RKPD/RPJMD pada Bidang Kewilayahan</t>
  </si>
  <si>
    <t>Pengelolaan Data Kelitbangan dan Peraturan</t>
  </si>
  <si>
    <t>Jumlah Laporan Penelitian dan Pengembangan Bidang Penyelenggaraan Pemerintah dan Pengkajian Peraturan</t>
  </si>
  <si>
    <t>Penelitian dan Pengembangan Tenaga Kerja</t>
  </si>
  <si>
    <t>Jumlah Dokumen Hasil Penelitian dan Pengembangan Tenaga Kerja</t>
  </si>
  <si>
    <t>Penelitian, Pengembangan, dan Perekayasaan di Bidang Teknologi dan Inovasi</t>
  </si>
  <si>
    <t>Jumlah Dokumen Hasil Penelitian, Pengembangan, dan Perekayasaan di Bidang Teknologi dan Inovasi</t>
  </si>
  <si>
    <t>Uji Coba dan Penerapan Rancang Bangun/Model Replikasi dan Invensi di Bidang Difusi Inovasi dan Penerapan Teknologi</t>
  </si>
  <si>
    <t>Jumlah Laporan Hasil Pelaksanaan Uji Coba dan Penerapan Rancang Bangun/Model Replikasi dan Invensi di Bidang Difusi Inovasi dan Penerapan Teknologi</t>
  </si>
  <si>
    <t>Diseminasi Jenis, Prosedur dan Metode Penyelenggaraan Pemerintahan Daerah yang Bersifat Inovatif</t>
  </si>
  <si>
    <t>Jumlah Laporan Hasil Pelaksanaan Diseminasi Jenis, Prosedur dan Metode Penyelenggaraan Pemerintahan Daerah yang Bersifat Inovatif</t>
  </si>
  <si>
    <t>Sosialisasi dan Diseminasi Hasil-Hasil Kelitbangan</t>
  </si>
  <si>
    <t>Jumlah Laporan Hasil Penyelenggaraan Sosialisasi dan Diseminasi Hasil-Hasil Kelitbangan</t>
  </si>
  <si>
    <t>Fasilitasi Hak Kekayaan Intelektual</t>
  </si>
  <si>
    <t>Jumlah Laporan Pelaksanaan Fasilitasi Hak Kekayaan Intelektual</t>
  </si>
  <si>
    <t>PENILAIAN MANDIRI MATURITAS PENYELENGGARAAN SPIP TERINTEGRASI
PEMERINTAH DAERAH KABUPATEN OGAN KOMERING ULU SELATAN
Periode Penilaian sampai dengan 30 Juni 2023</t>
  </si>
  <si>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menetapkan kebijakan terkait wewenang dan tanggung jawab pelaksanaan kegiatan kepada struktur di bawahnya secara berjenjang</t>
    </r>
  </si>
  <si>
    <r>
      <rPr>
        <b/>
        <sz val="12"/>
        <color theme="1"/>
        <rFont val="Arial"/>
        <family val="2"/>
      </rPr>
      <t>Bahwa</t>
    </r>
    <r>
      <rPr>
        <sz val="12"/>
        <color theme="1"/>
        <rFont val="Arial"/>
        <family val="2"/>
      </rPr>
      <t xml:space="preserve"> pada Bappeda Litbang, Kegiatan/prosedur yang dalam pelaksanaannya </t>
    </r>
    <r>
      <rPr>
        <b/>
        <sz val="12"/>
        <color theme="1"/>
        <rFont val="Arial"/>
        <family val="2"/>
      </rPr>
      <t>Telah</t>
    </r>
    <r>
      <rPr>
        <sz val="12"/>
        <color theme="1"/>
        <rFont val="Arial"/>
        <family val="2"/>
      </rPr>
      <t xml:space="preserve"> didelegasikan kepada struktur dibawahnya telah dipahami dan diketahui oleh pihak terkait</t>
    </r>
  </si>
  <si>
    <r>
      <rPr>
        <b/>
        <sz val="12"/>
        <color theme="1"/>
        <rFont val="Arial"/>
        <family val="2"/>
      </rPr>
      <t>Bahwa</t>
    </r>
    <r>
      <rPr>
        <sz val="12"/>
        <color theme="1"/>
        <rFont val="Arial"/>
        <family val="2"/>
      </rPr>
      <t xml:space="preserve"> pada Bappeda Litbang, Pelaksanaan tugas dan fungsi yang didelegasikan </t>
    </r>
    <r>
      <rPr>
        <b/>
        <sz val="12"/>
        <color theme="1"/>
        <rFont val="Arial"/>
        <family val="2"/>
      </rPr>
      <t>Telah</t>
    </r>
    <r>
      <rPr>
        <sz val="12"/>
        <color theme="1"/>
        <rFont val="Arial"/>
        <family val="2"/>
      </rPr>
      <t xml:space="preserve"> dilaksanakan sesuai dengan kebijakan/prosedur yang ditetapkan</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</si>
  <si>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menetapkan kebijakan pengelolaan SDM sejak rekrutmen sampai dengan pemberhentian pegawai</t>
    </r>
  </si>
  <si>
    <r>
      <rPr>
        <b/>
        <sz val="12"/>
        <color theme="1"/>
        <rFont val="Arial"/>
        <family val="2"/>
      </rPr>
      <t>Bahwa</t>
    </r>
    <r>
      <rPr>
        <sz val="12"/>
        <color theme="1"/>
        <rFont val="Arial"/>
        <family val="2"/>
      </rPr>
      <t xml:space="preserve"> pada Bappeda Litbang, Kebijakan terkait pengelolaan SDM </t>
    </r>
    <r>
      <rPr>
        <b/>
        <sz val="12"/>
        <color theme="1"/>
        <rFont val="Arial"/>
        <family val="2"/>
      </rPr>
      <t>Telah</t>
    </r>
    <r>
      <rPr>
        <sz val="12"/>
        <color theme="1"/>
        <rFont val="Arial"/>
        <family val="2"/>
      </rPr>
      <t xml:space="preserve"> dikomunikasikan dan dipahami oleh pihak yang berkepentingan dalam organisasi</t>
    </r>
  </si>
  <si>
    <r>
      <rPr>
        <b/>
        <sz val="12"/>
        <color theme="1"/>
        <rFont val="Arial"/>
        <family val="2"/>
      </rPr>
      <t>Bahwa</t>
    </r>
    <r>
      <rPr>
        <sz val="12"/>
        <color theme="1"/>
        <rFont val="Arial"/>
        <family val="2"/>
      </rPr>
      <t xml:space="preserve"> pada Bappeda Litbang, pengelolaan SDM </t>
    </r>
    <r>
      <rPr>
        <b/>
        <sz val="12"/>
        <color theme="1"/>
        <rFont val="Arial"/>
        <family val="2"/>
      </rPr>
      <t>Telah</t>
    </r>
    <r>
      <rPr>
        <sz val="12"/>
        <color theme="1"/>
        <rFont val="Arial"/>
        <family val="2"/>
      </rPr>
      <t xml:space="preserve"> dilaksanakan sejak rekrutmen sampai dengan pemberhentian pegawai sesuai kebijakan/prosedur yang ditetapkan </t>
    </r>
  </si>
  <si>
    <r>
      <rPr>
        <b/>
        <sz val="12"/>
        <color theme="1"/>
        <rFont val="Arial"/>
        <family val="2"/>
      </rPr>
      <t>Bahwa</t>
    </r>
    <r>
      <rPr>
        <sz val="12"/>
        <color theme="1"/>
        <rFont val="Arial"/>
        <family val="2"/>
      </rPr>
      <t xml:space="preserve"> pada Bappeda Litbang, Penegakan integritas dan nilai etika </t>
    </r>
    <r>
      <rPr>
        <b/>
        <sz val="12"/>
        <color theme="1"/>
        <rFont val="Arial"/>
        <family val="2"/>
      </rPr>
      <t>Telah</t>
    </r>
    <r>
      <rPr>
        <sz val="12"/>
        <color theme="1"/>
        <rFont val="Arial"/>
        <family val="2"/>
      </rPr>
      <t xml:space="preserve"> dilaksanakan oleh pegawai dalam pelaksanaan tugas dan fungsinya dalam organisasi</t>
    </r>
  </si>
  <si>
    <r>
      <rPr>
        <b/>
        <sz val="12"/>
        <color theme="1"/>
        <rFont val="Arial"/>
        <family val="2"/>
      </rPr>
      <t>Bahwa</t>
    </r>
    <r>
      <rPr>
        <sz val="12"/>
        <color theme="1"/>
        <rFont val="Arial"/>
        <family val="2"/>
      </rPr>
      <t xml:space="preserve"> pada Bappeda Litbang, Kebijakan penegakan integritas dan nilai etika organisasi </t>
    </r>
    <r>
      <rPr>
        <b/>
        <sz val="12"/>
        <color theme="1"/>
        <rFont val="Arial"/>
        <family val="2"/>
      </rPr>
      <t>Telah</t>
    </r>
    <r>
      <rPr>
        <sz val="12"/>
        <color theme="1"/>
        <rFont val="Arial"/>
        <family val="2"/>
      </rPr>
      <t xml:space="preserve"> dipahami oleh seluruh pegawai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</si>
  <si>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penegakan integritas dan nilai etika untuk seluruh pegawai dalam organisasi</t>
    </r>
  </si>
  <si>
    <r>
      <rPr>
        <b/>
        <sz val="12"/>
        <color theme="1"/>
        <rFont val="Arial"/>
        <family val="2"/>
      </rPr>
      <t>Bahwa</t>
    </r>
    <r>
      <rPr>
        <sz val="12"/>
        <color theme="1"/>
        <rFont val="Arial"/>
        <family val="2"/>
      </rPr>
      <t xml:space="preserve"> pada Bappeda Litbang, Standar kompetensi </t>
    </r>
    <r>
      <rPr>
        <b/>
        <sz val="12"/>
        <color theme="1"/>
        <rFont val="Arial"/>
        <family val="2"/>
      </rPr>
      <t>Telah</t>
    </r>
    <r>
      <rPr>
        <sz val="12"/>
        <color theme="1"/>
        <rFont val="Arial"/>
        <family val="2"/>
      </rPr>
      <t xml:space="preserve"> diimplementasikan/dimanfaatkan dalam pengelolaan/pembinaan SDM organisasi</t>
    </r>
  </si>
  <si>
    <r>
      <rPr>
        <b/>
        <sz val="12"/>
        <color theme="1"/>
        <rFont val="Arial"/>
        <family val="2"/>
      </rPr>
      <t>Bahwa</t>
    </r>
    <r>
      <rPr>
        <sz val="12"/>
        <color theme="1"/>
        <rFont val="Arial"/>
        <family val="2"/>
      </rPr>
      <t xml:space="preserve"> pada Bappeda Litbang, Standar kompetensi </t>
    </r>
    <r>
      <rPr>
        <b/>
        <sz val="12"/>
        <color theme="1"/>
        <rFont val="Arial"/>
        <family val="2"/>
      </rPr>
      <t>Telah</t>
    </r>
    <r>
      <rPr>
        <sz val="12"/>
        <color theme="1"/>
        <rFont val="Arial"/>
        <family val="2"/>
      </rPr>
      <t xml:space="preserve"> dikomunikasikan dan dipahami oleh seluruh pegawai organisasi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</si>
  <si>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standar kompetensi yang jelas untuk seluruh jabatan dan posisi dalam organisasi</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</si>
  <si>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melaksanakan kebijakan dan didukung dengan SDM yang bekerja sesuai dengan kebijakan yang ditetapkan</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</si>
  <si>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terlibat dalam penyusunan dan penetapkan kebijakan yang mendukung penciptaan lingkungan kerja yang kondusif untuk pencapaian tujuan organisasi serta memahami substansi kebijakan pengendalian intern dan mendorong penerapan kebijakan dalam berbagai interaksi kepada jajaran di bawahnya</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</si>
  <si>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terlibat dalam penyusunan dan penetapkan kebijakan yang mendukung penciptaan lingkungan kerja yang kondusif untuk pencapaian tujuan organisasi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</si>
  <si>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dialokasikan sumber daya untuk penerapan manajemen risiko pada tingkat operasional unit kerja namun belum memadai</t>
    </r>
  </si>
  <si>
    <r>
      <rPr>
        <b/>
        <sz val="12"/>
        <color theme="1"/>
        <rFont val="Arial"/>
        <family val="2"/>
      </rPr>
      <t>Bahwa</t>
    </r>
    <r>
      <rPr>
        <sz val="12"/>
        <color theme="1"/>
        <rFont val="Arial"/>
        <family val="2"/>
      </rPr>
      <t xml:space="preserve"> pada Bappeda Litbang, Sebagian pengambilan keputusan operasional unit kerja </t>
    </r>
    <r>
      <rPr>
        <b/>
        <sz val="12"/>
        <color theme="1"/>
        <rFont val="Arial"/>
        <family val="2"/>
      </rPr>
      <t>Telah</t>
    </r>
    <r>
      <rPr>
        <sz val="12"/>
        <color theme="1"/>
        <rFont val="Arial"/>
        <family val="2"/>
      </rPr>
      <t xml:space="preserve"> mempertimbangkan risiko</t>
    </r>
  </si>
  <si>
    <r>
      <rPr>
        <b/>
        <sz val="12"/>
        <color theme="1"/>
        <rFont val="Arial"/>
        <family val="2"/>
      </rPr>
      <t>Bahwa</t>
    </r>
    <r>
      <rPr>
        <sz val="12"/>
        <color theme="1"/>
        <rFont val="Arial"/>
        <family val="2"/>
      </rPr>
      <t xml:space="preserve"> pada Bappeda Litbang, Kinerja penerapan manajemen risiko </t>
    </r>
    <r>
      <rPr>
        <b/>
        <sz val="12"/>
        <color theme="1"/>
        <rFont val="Arial"/>
        <family val="2"/>
      </rPr>
      <t>Telah</t>
    </r>
    <r>
      <rPr>
        <sz val="12"/>
        <color theme="1"/>
        <rFont val="Arial"/>
        <family val="2"/>
      </rPr>
      <t xml:space="preserve"> digunakan sebagai dasar penilaian kinerja pada sebagian UPR tingkatan operasional unit kerja secara memadai</t>
    </r>
  </si>
  <si>
    <r>
      <rPr>
        <b/>
        <sz val="12"/>
        <color theme="1"/>
        <rFont val="Arial"/>
        <family val="2"/>
      </rPr>
      <t>Bahwa</t>
    </r>
    <r>
      <rPr>
        <sz val="12"/>
        <color theme="1"/>
        <rFont val="Arial"/>
        <family val="2"/>
      </rPr>
      <t xml:space="preserve"> pada Bappeda Litbang, Struktur organisasi </t>
    </r>
    <r>
      <rPr>
        <b/>
        <sz val="12"/>
        <color theme="1"/>
        <rFont val="Arial"/>
        <family val="2"/>
      </rPr>
      <t>Telah</t>
    </r>
    <r>
      <rPr>
        <sz val="12"/>
        <color theme="1"/>
        <rFont val="Arial"/>
        <family val="2"/>
      </rPr>
      <t xml:space="preserve"> dijalankan sesuai proses bisnis organisasi dengan SDM yang mencukupi</t>
    </r>
  </si>
  <si>
    <r>
      <rPr>
        <b/>
        <sz val="12"/>
        <color theme="1"/>
        <rFont val="Arial"/>
        <family val="2"/>
      </rPr>
      <t>Bahwa</t>
    </r>
    <r>
      <rPr>
        <sz val="12"/>
        <color theme="1"/>
        <rFont val="Arial"/>
        <family val="2"/>
      </rPr>
      <t xml:space="preserve"> pada Bappeda Litbang, Proses bisnis organisasi </t>
    </r>
    <r>
      <rPr>
        <b/>
        <sz val="12"/>
        <color theme="1"/>
        <rFont val="Arial"/>
        <family val="2"/>
      </rPr>
      <t>Telah</t>
    </r>
    <r>
      <rPr>
        <sz val="12"/>
        <color theme="1"/>
        <rFont val="Arial"/>
        <family val="2"/>
      </rPr>
      <t xml:space="preserve"> didukung dengan struktur organisasi yang ditetapkan dan personel pada setiap lini mengetahui arus data dan informasi yang diperlukan dalam melaksanaan tugas dan fungsinya</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</si>
  <si>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penetapan struktur, tugas, dan fungsi organisasi
</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</si>
  <si>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upaya peningkatan kompetensi dan keterampilan terkait manajemen risiko namun belum memadai</t>
    </r>
  </si>
  <si>
    <r>
      <rPr>
        <b/>
        <sz val="12"/>
        <color theme="1"/>
        <rFont val="Arial"/>
        <family val="2"/>
      </rPr>
      <t>Bahwa</t>
    </r>
    <r>
      <rPr>
        <sz val="12"/>
        <color theme="1"/>
        <rFont val="Arial"/>
        <family val="2"/>
      </rPr>
      <t xml:space="preserve"> pada Bappeda Litbang, beberapa pegawai </t>
    </r>
    <r>
      <rPr>
        <b/>
        <sz val="12"/>
        <color theme="1"/>
        <rFont val="Arial"/>
        <family val="2"/>
      </rPr>
      <t>Telah</t>
    </r>
    <r>
      <rPr>
        <sz val="12"/>
        <color theme="1"/>
        <rFont val="Arial"/>
        <family val="2"/>
      </rPr>
      <t xml:space="preserve"> memiliki kesadaran pemahaman terkait manajemen risiko</t>
    </r>
  </si>
  <si>
    <r>
      <rPr>
        <b/>
        <sz val="12"/>
        <color theme="1"/>
        <rFont val="Arial"/>
        <family val="2"/>
      </rPr>
      <t>Bahwa</t>
    </r>
    <r>
      <rPr>
        <sz val="12"/>
        <color theme="1"/>
        <rFont val="Arial"/>
        <family val="2"/>
      </rPr>
      <t xml:space="preserve"> pada Bappeda Litbang, Sebagian kecil pegawai </t>
    </r>
    <r>
      <rPr>
        <b/>
        <sz val="12"/>
        <color theme="1"/>
        <rFont val="Arial"/>
        <family val="2"/>
      </rPr>
      <t>Telah</t>
    </r>
    <r>
      <rPr>
        <sz val="12"/>
        <color theme="1"/>
        <rFont val="Arial"/>
        <family val="2"/>
      </rPr>
      <t xml:space="preserve"> memiliki pemahaman terkait manajemen risiko</t>
    </r>
  </si>
  <si>
    <r>
      <rPr>
        <b/>
        <sz val="12"/>
        <color theme="1"/>
        <rFont val="Arial"/>
        <family val="2"/>
      </rPr>
      <t>Bahwa</t>
    </r>
    <r>
      <rPr>
        <sz val="12"/>
        <color theme="1"/>
        <rFont val="Arial"/>
        <family val="2"/>
      </rPr>
      <t xml:space="preserve"> pada Bappeda Litbang, sebagian pegawai </t>
    </r>
    <r>
      <rPr>
        <b/>
        <sz val="12"/>
        <color theme="1"/>
        <rFont val="Arial"/>
        <family val="2"/>
      </rPr>
      <t>Telah</t>
    </r>
    <r>
      <rPr>
        <sz val="12"/>
        <color theme="1"/>
        <rFont val="Arial"/>
        <family val="2"/>
      </rPr>
      <t xml:space="preserve"> memiliki pemahaman terkait manajemen risiko</t>
    </r>
  </si>
  <si>
    <r>
      <rPr>
        <b/>
        <sz val="12"/>
        <color theme="1"/>
        <rFont val="Arial"/>
        <family val="2"/>
      </rPr>
      <t>Bahwa</t>
    </r>
    <r>
      <rPr>
        <sz val="12"/>
        <color theme="1"/>
        <rFont val="Arial"/>
        <family val="2"/>
      </rPr>
      <t xml:space="preserve"> Bappeda Litbang, Pimpinan organisasi </t>
    </r>
    <r>
      <rPr>
        <b/>
        <sz val="12"/>
        <color theme="1"/>
        <rFont val="Arial"/>
        <family val="2"/>
      </rPr>
      <t>Telah</t>
    </r>
    <r>
      <rPr>
        <sz val="12"/>
        <color theme="1"/>
        <rFont val="Arial"/>
        <family val="2"/>
      </rPr>
      <t xml:space="preserve"> menetapkan mekanisme hubungan kerja/tata cara kerjasama dengan instansi lain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</si>
  <si>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dipublikasikan kebijakan kerjasama organisasi kepada para pihak yang berkepentingan (antara lain subjek, objek, dan penerima manfaat kerjasama)</t>
    </r>
  </si>
  <si>
    <r>
      <rPr>
        <b/>
        <sz val="12"/>
        <color theme="1"/>
        <rFont val="Arial"/>
        <family val="2"/>
      </rPr>
      <t>Bahwa</t>
    </r>
    <r>
      <rPr>
        <sz val="12"/>
        <color theme="1"/>
        <rFont val="Arial"/>
        <family val="2"/>
      </rPr>
      <t xml:space="preserve"> pada Bappeda Litbang, masing-masing pihak </t>
    </r>
    <r>
      <rPr>
        <b/>
        <sz val="12"/>
        <color theme="1"/>
        <rFont val="Arial"/>
        <family val="2"/>
      </rPr>
      <t>Telah</t>
    </r>
    <r>
      <rPr>
        <sz val="12"/>
        <color theme="1"/>
        <rFont val="Arial"/>
        <family val="2"/>
      </rPr>
      <t xml:space="preserve"> melaksanakan kegiatan sesuai dengan lingkup kewenangan masing-masing sesuai kebijakan dan ukuran kinerja yang ditetapkan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</si>
  <si>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memiliki kebijakan pengelolaan risiko terkait kemitraan namun belum diterapkan sama sekali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</si>
  <si>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memiliki Kebijakan Manajemen Risiko namun belum memadai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</si>
  <si>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memiliki Kebijakan Manajemen Risiko yang memadai</t>
    </r>
  </si>
  <si>
    <r>
      <rPr>
        <b/>
        <sz val="12"/>
        <color theme="1"/>
        <rFont val="Arial"/>
        <family val="2"/>
      </rPr>
      <t>Bahwa</t>
    </r>
    <r>
      <rPr>
        <sz val="12"/>
        <color theme="1"/>
        <rFont val="Arial"/>
        <family val="2"/>
      </rPr>
      <t xml:space="preserve"> pada Bappeda Litbang, register risiko </t>
    </r>
    <r>
      <rPr>
        <b/>
        <sz val="12"/>
        <color theme="1"/>
        <rFont val="Arial"/>
        <family val="2"/>
      </rPr>
      <t>Telah</t>
    </r>
    <r>
      <rPr>
        <sz val="12"/>
        <color theme="1"/>
        <rFont val="Arial"/>
        <family val="2"/>
      </rPr>
      <t xml:space="preserve"> disusun</t>
    </r>
  </si>
  <si>
    <r>
      <rPr>
        <b/>
        <sz val="12"/>
        <color theme="1"/>
        <rFont val="Arial"/>
        <family val="2"/>
      </rPr>
      <t>Bahwa</t>
    </r>
    <r>
      <rPr>
        <sz val="12"/>
        <color theme="1"/>
        <rFont val="Arial"/>
        <family val="2"/>
      </rPr>
      <t xml:space="preserve"> pada Bappeda Litbang, kualitas identifikasi risiko dan register risiko belum memadai</t>
    </r>
  </si>
  <si>
    <r>
      <rPr>
        <b/>
        <sz val="12"/>
        <color theme="1"/>
        <rFont val="Arial"/>
        <family val="2"/>
      </rPr>
      <t>Bahwa</t>
    </r>
    <r>
      <rPr>
        <sz val="12"/>
        <color theme="1"/>
        <rFont val="Arial"/>
        <family val="2"/>
      </rPr>
      <t xml:space="preserve"> pada Bappeda Litbang, kualitas identifikasi risiko dan register risiko cukup memadai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</si>
  <si>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memiliki Kebijakan Manajemen Risiko namun sama sekali belum memuat persyaratan dalam kriteria memadai</t>
    </r>
  </si>
  <si>
    <r>
      <rPr>
        <b/>
        <sz val="12"/>
        <color theme="1"/>
        <rFont val="Arial"/>
        <family val="2"/>
      </rPr>
      <t>Bahwa</t>
    </r>
    <r>
      <rPr>
        <sz val="12"/>
        <color theme="1"/>
        <rFont val="Arial"/>
        <family val="2"/>
      </rPr>
      <t xml:space="preserve"> pada Biro Keuangan dan BMN, </t>
    </r>
    <r>
      <rPr>
        <b/>
        <sz val="12"/>
        <color theme="1"/>
        <rFont val="Arial"/>
        <family val="2"/>
      </rPr>
      <t>Telah</t>
    </r>
    <r>
      <rPr>
        <sz val="12"/>
        <color theme="1"/>
        <rFont val="Arial"/>
        <family val="2"/>
      </rPr>
      <t xml:space="preserve"> memiliki Kebijakan Manajemen Risiko yang memadai</t>
    </r>
  </si>
  <si>
    <r>
      <t xml:space="preserve">Bahwa pada Bappeda Litbang, proses manajemen risiko </t>
    </r>
    <r>
      <rPr>
        <b/>
        <sz val="12"/>
        <color theme="1"/>
        <rFont val="Arial"/>
        <family val="2"/>
      </rPr>
      <t>Telah</t>
    </r>
    <r>
      <rPr>
        <sz val="12"/>
        <color theme="1"/>
        <rFont val="Arial"/>
        <family val="2"/>
      </rPr>
      <t xml:space="preserve"> mulai dihubungkan dengan dengan proses bisnis dan proses perencanaan tingkat operasional unit kerja namun belum diterapkan secara konsisten</t>
    </r>
  </si>
  <si>
    <r>
      <rPr>
        <b/>
        <sz val="12"/>
        <color theme="1"/>
        <rFont val="Arial"/>
        <family val="2"/>
      </rPr>
      <t>Bahwa</t>
    </r>
    <r>
      <rPr>
        <sz val="12"/>
        <color theme="1"/>
        <rFont val="Arial"/>
        <family val="2"/>
      </rPr>
      <t xml:space="preserve"> pada Bappeda Litbang, analisis risiko </t>
    </r>
    <r>
      <rPr>
        <b/>
        <sz val="12"/>
        <color theme="1"/>
        <rFont val="Arial"/>
        <family val="2"/>
      </rPr>
      <t>Telah</t>
    </r>
    <r>
      <rPr>
        <sz val="12"/>
        <color theme="1"/>
        <rFont val="Arial"/>
        <family val="2"/>
      </rPr>
      <t xml:space="preserve"> dilakukan terhadap sebagian risiko operasional yang teridentifikasi.</t>
    </r>
  </si>
  <si>
    <r>
      <rPr>
        <b/>
        <sz val="12"/>
        <color theme="1"/>
        <rFont val="Arial"/>
        <family val="2"/>
      </rPr>
      <t>Bahwa</t>
    </r>
    <r>
      <rPr>
        <sz val="12"/>
        <color theme="1"/>
        <rFont val="Arial"/>
        <family val="2"/>
      </rPr>
      <t xml:space="preserve"> pada Bappeda Litbang, analisis risiko </t>
    </r>
    <r>
      <rPr>
        <b/>
        <sz val="12"/>
        <color theme="1"/>
        <rFont val="Arial"/>
        <family val="2"/>
      </rPr>
      <t>Telah</t>
    </r>
    <r>
      <rPr>
        <sz val="12"/>
        <color theme="1"/>
        <rFont val="Arial"/>
        <family val="2"/>
      </rPr>
      <t xml:space="preserve"> dilakukan terhadap seluruh risiko operasional yang teridentifikasi namun belum memadai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</si>
  <si>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menentukan prioritas risiko pada sebagian risiko operasional unit kerja</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</si>
  <si>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ditentukan rencana tindak pengendalian terhadap sebagian risiko operasional unit kerja yang telah diprioritaskan</t>
    </r>
  </si>
  <si>
    <r>
      <rPr>
        <b/>
        <sz val="12"/>
        <color theme="1"/>
        <rFont val="Arial"/>
        <family val="2"/>
      </rPr>
      <t>Bahwa</t>
    </r>
    <r>
      <rPr>
        <sz val="12"/>
        <color theme="1"/>
        <rFont val="Arial"/>
        <family val="2"/>
      </rPr>
      <t xml:space="preserve"> pada Bappeda Litbang, tindak pengendalian terhadap sebagian risiko operasional unit kerja </t>
    </r>
    <r>
      <rPr>
        <b/>
        <sz val="12"/>
        <color theme="1"/>
        <rFont val="Arial"/>
        <family val="2"/>
      </rPr>
      <t>Telah</t>
    </r>
    <r>
      <rPr>
        <sz val="12"/>
        <color theme="1"/>
        <rFont val="Arial"/>
        <family val="2"/>
      </rPr>
      <t xml:space="preserve"> diimplementasikan</t>
    </r>
  </si>
  <si>
    <r>
      <rPr>
        <b/>
        <sz val="12"/>
        <color theme="1"/>
        <rFont val="Arial"/>
        <family val="2"/>
      </rPr>
      <t>Bahwa</t>
    </r>
    <r>
      <rPr>
        <sz val="12"/>
        <color theme="1"/>
        <rFont val="Arial"/>
        <family val="2"/>
      </rPr>
      <t xml:space="preserve"> pada Bappeda Litbang, tindak pengendalian efektif </t>
    </r>
    <r>
      <rPr>
        <b/>
        <sz val="12"/>
        <color theme="1"/>
        <rFont val="Arial"/>
        <family val="2"/>
      </rPr>
      <t>Telah</t>
    </r>
    <r>
      <rPr>
        <sz val="12"/>
        <color theme="1"/>
        <rFont val="Arial"/>
        <family val="2"/>
      </rPr>
      <t xml:space="preserve"> menurunkan sebagian risiko operasional unit kerja</t>
    </r>
  </si>
  <si>
    <r>
      <rPr>
        <b/>
        <sz val="12"/>
        <color theme="1"/>
        <rFont val="Arial"/>
        <family val="2"/>
      </rPr>
      <t>Bahwa</t>
    </r>
    <r>
      <rPr>
        <sz val="12"/>
        <color theme="1"/>
        <rFont val="Arial"/>
        <family val="2"/>
      </rPr>
      <t xml:space="preserve"> pada Bappeda Litbang, Pimpinan organisasi dan jajaran di bawahnya secara berjenjang </t>
    </r>
    <r>
      <rPr>
        <b/>
        <sz val="12"/>
        <color theme="1"/>
        <rFont val="Arial"/>
        <family val="2"/>
      </rPr>
      <t>Telah</t>
    </r>
    <r>
      <rPr>
        <sz val="12"/>
        <color theme="1"/>
        <rFont val="Arial"/>
        <family val="2"/>
      </rPr>
      <t xml:space="preserve"> memiliki tanggungjawab/kewajiban untuk melaksanakan reviu kinerja secara berkala </t>
    </r>
  </si>
  <si>
    <r>
      <rPr>
        <b/>
        <sz val="12"/>
        <color theme="1"/>
        <rFont val="Arial"/>
        <family val="2"/>
      </rPr>
      <t>Bahwa</t>
    </r>
    <r>
      <rPr>
        <sz val="12"/>
        <color theme="1"/>
        <rFont val="Arial"/>
        <family val="2"/>
      </rPr>
      <t xml:space="preserve"> pada Bappeda Litbang, Kewajiban pelaksanaan reviu kinerja </t>
    </r>
    <r>
      <rPr>
        <b/>
        <sz val="12"/>
        <color theme="1"/>
        <rFont val="Arial"/>
        <family val="2"/>
      </rPr>
      <t>Telah</t>
    </r>
    <r>
      <rPr>
        <sz val="12"/>
        <color theme="1"/>
        <rFont val="Arial"/>
        <family val="2"/>
      </rPr>
      <t xml:space="preserve"> diketahui oleh seluruh pimpinan unit dan pegawai</t>
    </r>
  </si>
  <si>
    <r>
      <rPr>
        <b/>
        <sz val="12"/>
        <color theme="1"/>
        <rFont val="Arial"/>
        <family val="2"/>
      </rPr>
      <t>Bahwa</t>
    </r>
    <r>
      <rPr>
        <sz val="12"/>
        <color theme="1"/>
        <rFont val="Arial"/>
        <family val="2"/>
      </rPr>
      <t xml:space="preserve"> pada Bappeda Litbang, Reviu kinerja organisasi </t>
    </r>
    <r>
      <rPr>
        <b/>
        <sz val="12"/>
        <color theme="1"/>
        <rFont val="Arial"/>
        <family val="2"/>
      </rPr>
      <t>Telah</t>
    </r>
    <r>
      <rPr>
        <sz val="12"/>
        <color theme="1"/>
        <rFont val="Arial"/>
        <family val="2"/>
      </rPr>
      <t xml:space="preserve"> dilaksanakan dan didokumentasikan dengan baik untuk dibandingkan pengaruhnya terhadap capaian kinerja periode berikutnya</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</si>
  <si>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pembinaan SDM untuk mendukung pelaksanaan tugas dan fungsi organisasi</t>
    </r>
  </si>
  <si>
    <r>
      <rPr>
        <b/>
        <sz val="12"/>
        <color theme="1"/>
        <rFont val="Arial"/>
        <family val="2"/>
      </rPr>
      <t>Bahwa</t>
    </r>
    <r>
      <rPr>
        <sz val="12"/>
        <color theme="1"/>
        <rFont val="Arial"/>
        <family val="2"/>
      </rPr>
      <t xml:space="preserve"> pada Bappeda Litbang, kebijakan terkait pembinaan SDM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</si>
  <si>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pembinaan SDM </t>
    </r>
    <r>
      <rPr>
        <b/>
        <sz val="12"/>
        <color theme="1"/>
        <rFont val="Arial"/>
        <family val="2"/>
      </rPr>
      <t>Telah</t>
    </r>
    <r>
      <rPr>
        <sz val="12"/>
        <color theme="1"/>
        <rFont val="Arial"/>
        <family val="2"/>
      </rPr>
      <t xml:space="preserve"> dilaksanakan sesuai kebijakan/prosedur yang ditetapkan organisasi</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</si>
  <si>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menetapkan kebijakan/grand design pengelolaan sistem informasi</t>
    </r>
  </si>
  <si>
    <r>
      <rPr>
        <b/>
        <sz val="12"/>
        <color theme="1"/>
        <rFont val="Arial"/>
        <family val="2"/>
      </rPr>
      <t>Bahwa</t>
    </r>
    <r>
      <rPr>
        <sz val="12"/>
        <color theme="1"/>
        <rFont val="Arial"/>
        <family val="2"/>
      </rPr>
      <t xml:space="preserve"> pada Bappeda Litbang, unit pengelola sistem informasi organisasi dan pengguna </t>
    </r>
    <r>
      <rPr>
        <b/>
        <sz val="12"/>
        <color theme="1"/>
        <rFont val="Arial"/>
        <family val="2"/>
      </rPr>
      <t>Telah</t>
    </r>
    <r>
      <rPr>
        <sz val="12"/>
        <color theme="1"/>
        <rFont val="Arial"/>
        <family val="2"/>
      </rPr>
      <t xml:space="preserve"> mengetahui kebijakan pengelolaan sistem informasi</t>
    </r>
  </si>
  <si>
    <r>
      <rPr>
        <b/>
        <sz val="12"/>
        <color theme="1"/>
        <rFont val="Arial"/>
        <family val="2"/>
      </rPr>
      <t>Bahwa</t>
    </r>
    <r>
      <rPr>
        <sz val="12"/>
        <color theme="1"/>
        <rFont val="Arial"/>
        <family val="2"/>
      </rPr>
      <t xml:space="preserve"> pada Bappeda Litbang, kebijakan pengelolaan sistem informasi organisasi </t>
    </r>
    <r>
      <rPr>
        <b/>
        <sz val="12"/>
        <color theme="1"/>
        <rFont val="Arial"/>
        <family val="2"/>
      </rPr>
      <t>Telah</t>
    </r>
    <r>
      <rPr>
        <sz val="12"/>
        <color theme="1"/>
        <rFont val="Arial"/>
        <family val="2"/>
      </rPr>
      <t xml:space="preserve"> digunakan dalam analisis kebutuhan dukungan sistem informasi, kemanfaatan sistem informasi existing, serta struktur pengelola dan pengguna sistem informasi beserta wewenang dan tanggungjawabnya.</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</si>
  <si>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menetapkan kebijakan/prosedur pengelolaan BMN</t>
    </r>
  </si>
  <si>
    <r>
      <rPr>
        <b/>
        <sz val="12"/>
        <color theme="1"/>
        <rFont val="Arial"/>
        <family val="2"/>
      </rPr>
      <t>Bahwa</t>
    </r>
    <r>
      <rPr>
        <sz val="12"/>
        <color theme="1"/>
        <rFont val="Arial"/>
        <family val="2"/>
      </rPr>
      <t xml:space="preserve"> pada Bappeda Litbang, kebijakan pengelolaan aset organisasi </t>
    </r>
    <r>
      <rPr>
        <b/>
        <sz val="12"/>
        <color theme="1"/>
        <rFont val="Arial"/>
        <family val="2"/>
      </rPr>
      <t>Telah</t>
    </r>
    <r>
      <rPr>
        <sz val="12"/>
        <color theme="1"/>
        <rFont val="Arial"/>
        <family val="2"/>
      </rPr>
      <t xml:space="preserve"> dipahami oleh pengelola aset dan pengguna aset</t>
    </r>
  </si>
  <si>
    <r>
      <rPr>
        <b/>
        <sz val="12"/>
        <color theme="1"/>
        <rFont val="Arial"/>
        <family val="2"/>
      </rPr>
      <t>Bahwa</t>
    </r>
    <r>
      <rPr>
        <sz val="12"/>
        <color theme="1"/>
        <rFont val="Arial"/>
        <family val="2"/>
      </rPr>
      <t xml:space="preserve"> pada Bappeda Litbang, kebijakan/prosedur pengelolaan atas aset organisasi termasuk pengamanan fisik atas aset </t>
    </r>
    <r>
      <rPr>
        <b/>
        <sz val="12"/>
        <color theme="1"/>
        <rFont val="Arial"/>
        <family val="2"/>
      </rPr>
      <t>Telah</t>
    </r>
    <r>
      <rPr>
        <sz val="12"/>
        <color theme="1"/>
        <rFont val="Arial"/>
        <family val="2"/>
      </rPr>
      <t xml:space="preserve"> diimplementasikan secara memadai</t>
    </r>
  </si>
  <si>
    <r>
      <rPr>
        <b/>
        <sz val="12"/>
        <color theme="1"/>
        <rFont val="Arial"/>
        <family val="2"/>
      </rPr>
      <t>Bahwa</t>
    </r>
    <r>
      <rPr>
        <sz val="12"/>
        <color theme="1"/>
        <rFont val="Arial"/>
        <family val="2"/>
      </rPr>
      <t xml:space="preserve"> pada Bappeda Litbang, Pimpinan organisasi </t>
    </r>
    <r>
      <rPr>
        <b/>
        <sz val="12"/>
        <color theme="1"/>
        <rFont val="Arial"/>
        <family val="2"/>
      </rPr>
      <t>Telah</t>
    </r>
    <r>
      <rPr>
        <sz val="12"/>
        <color theme="1"/>
        <rFont val="Arial"/>
        <family val="2"/>
      </rPr>
      <t xml:space="preserve"> menetapkan kebijakan/prosedur penetapan dan reviu atas indikator dan ukuran kinerja.</t>
    </r>
  </si>
  <si>
    <r>
      <rPr>
        <b/>
        <sz val="12"/>
        <color theme="1"/>
        <rFont val="Arial"/>
        <family val="2"/>
      </rPr>
      <t>Bahwa</t>
    </r>
    <r>
      <rPr>
        <sz val="12"/>
        <color theme="1"/>
        <rFont val="Arial"/>
        <family val="2"/>
      </rPr>
      <t xml:space="preserve"> pada Bappeda Litbang, kebijakan/prosedur penetapan dan reviu atas indikator dan ukuran kinerja organisasi </t>
    </r>
    <r>
      <rPr>
        <b/>
        <sz val="12"/>
        <color theme="1"/>
        <rFont val="Arial"/>
        <family val="2"/>
      </rPr>
      <t>Telah</t>
    </r>
    <r>
      <rPr>
        <sz val="12"/>
        <color theme="1"/>
        <rFont val="Arial"/>
        <family val="2"/>
      </rPr>
      <t xml:space="preserve"> dipahami namun belum sepenuhnya diimplementasikan.</t>
    </r>
  </si>
  <si>
    <r>
      <t xml:space="preserve">Bahwa pada Bappeda Litbang, kebijakan/prosedur penetapan dan reviu atas indikator dan ukuran kinerja organisasi </t>
    </r>
    <r>
      <rPr>
        <b/>
        <sz val="12"/>
        <color theme="1"/>
        <rFont val="Arial"/>
        <family val="2"/>
      </rPr>
      <t>Telah</t>
    </r>
    <r>
      <rPr>
        <sz val="12"/>
        <color theme="1"/>
        <rFont val="Arial"/>
        <family val="2"/>
      </rPr>
      <t xml:space="preserve"> dilaksanakan secara memadai.</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</si>
  <si>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pemisahan fungsi dalam proses transaksi dan kejadian</t>
    </r>
  </si>
  <si>
    <r>
      <rPr>
        <b/>
        <sz val="12"/>
        <color theme="1"/>
        <rFont val="Arial"/>
        <family val="2"/>
      </rPr>
      <t>Bahwa</t>
    </r>
    <r>
      <rPr>
        <sz val="12"/>
        <color theme="1"/>
        <rFont val="Arial"/>
        <family val="2"/>
      </rPr>
      <t xml:space="preserve"> pada Bappeda Litbang, kebijakan terkait pemisahan fungsi dalam proses transaksi dan kejadian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</si>
  <si>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pemisahan fungsi dalam proses transaksi dan kejadian </t>
    </r>
    <r>
      <rPr>
        <b/>
        <sz val="12"/>
        <color theme="1"/>
        <rFont val="Arial"/>
        <family val="2"/>
      </rPr>
      <t>Telah</t>
    </r>
    <r>
      <rPr>
        <sz val="12"/>
        <color theme="1"/>
        <rFont val="Arial"/>
        <family val="2"/>
      </rPr>
      <t xml:space="preserve"> dilaksanakan sesuai kebijakan/prosedur yang ditetapkan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</si>
  <si>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prosedur otorisasi atas transaksi dan kejadian</t>
    </r>
  </si>
  <si>
    <r>
      <rPr>
        <b/>
        <sz val="12"/>
        <color theme="1"/>
        <rFont val="Arial"/>
        <family val="2"/>
      </rPr>
      <t>Bahwa</t>
    </r>
    <r>
      <rPr>
        <sz val="12"/>
        <color theme="1"/>
        <rFont val="Arial"/>
        <family val="2"/>
      </rPr>
      <t xml:space="preserve"> pada Bappeda Litbang, Kebijakan terkait otorisasi atas transaksi dan kejadian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</si>
  <si>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otorisasi atas transaksi dan kejadian </t>
    </r>
    <r>
      <rPr>
        <b/>
        <sz val="12"/>
        <color theme="1"/>
        <rFont val="Arial"/>
        <family val="2"/>
      </rPr>
      <t>Telah</t>
    </r>
    <r>
      <rPr>
        <sz val="12"/>
        <color theme="1"/>
        <rFont val="Arial"/>
        <family val="2"/>
      </rPr>
      <t xml:space="preserve"> dilaksanakan sesuai kebijakan/prosedur yang ditetapkan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</si>
  <si>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prosedur pencatatan atas transaksi dan kejadian</t>
    </r>
  </si>
  <si>
    <r>
      <rPr>
        <b/>
        <sz val="12"/>
        <color theme="1"/>
        <rFont val="Arial"/>
        <family val="2"/>
      </rPr>
      <t>Bahwa</t>
    </r>
    <r>
      <rPr>
        <sz val="12"/>
        <color theme="1"/>
        <rFont val="Arial"/>
        <family val="2"/>
      </rPr>
      <t xml:space="preserve"> pada Bappeda Litbang, kebijakan terkait pencatatan atas transaksi dan kejadian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</si>
  <si>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pencatatan atas transaksi dan kejadian </t>
    </r>
    <r>
      <rPr>
        <b/>
        <sz val="12"/>
        <color theme="1"/>
        <rFont val="Arial"/>
        <family val="2"/>
      </rPr>
      <t>Telah</t>
    </r>
    <r>
      <rPr>
        <sz val="12"/>
        <color theme="1"/>
        <rFont val="Arial"/>
        <family val="2"/>
      </rPr>
      <t xml:space="preserve"> dilaksanakan sesuai kebijakan/prosedur yang ditetapkan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</si>
  <si>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prosedur pembatasan akses terhadap sumber daya yang dimiliki organisasi beserta pencatatannya</t>
    </r>
  </si>
  <si>
    <r>
      <rPr>
        <b/>
        <sz val="12"/>
        <color theme="1"/>
        <rFont val="Arial"/>
        <family val="2"/>
      </rPr>
      <t>Bahwa</t>
    </r>
    <r>
      <rPr>
        <sz val="12"/>
        <color theme="1"/>
        <rFont val="Arial"/>
        <family val="2"/>
      </rPr>
      <t xml:space="preserve"> pada Bappeda Litbang, kebijakan terkait pembatasan akses terhadap sumber daya dan pencatatannya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</si>
  <si>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terhadap sumber daya dan pencatatannya </t>
    </r>
    <r>
      <rPr>
        <b/>
        <sz val="12"/>
        <color theme="1"/>
        <rFont val="Arial"/>
        <family val="2"/>
      </rPr>
      <t>Telah</t>
    </r>
    <r>
      <rPr>
        <sz val="12"/>
        <color theme="1"/>
        <rFont val="Arial"/>
        <family val="2"/>
      </rPr>
      <t xml:space="preserve"> dilakukan pembatasan akses sesuai dengan ketentuan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</si>
  <si>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prosedur pertanggungjawaban sumber daya dan pencatatannya</t>
    </r>
  </si>
  <si>
    <r>
      <rPr>
        <b/>
        <sz val="12"/>
        <color theme="1"/>
        <rFont val="Arial"/>
        <family val="2"/>
      </rPr>
      <t>Bahwa</t>
    </r>
    <r>
      <rPr>
        <sz val="12"/>
        <color theme="1"/>
        <rFont val="Arial"/>
        <family val="2"/>
      </rPr>
      <t xml:space="preserve"> pada Bappeda Litbang, kebijakan terkait pertanggungjawaban sumber daya dan pencatatannya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</si>
  <si>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sumber daya dan pencatatannya Telah dipertanggungjawabkan oleh pihak/pegawai yang ditetapkan sesuai kebijakan/prosedur yang ditetapkan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</si>
  <si>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yang mengatur prosedur pendokumentasian atas SPI serta transaksi dan kejadian penting</t>
    </r>
  </si>
  <si>
    <r>
      <rPr>
        <b/>
        <sz val="12"/>
        <color theme="1"/>
        <rFont val="Arial"/>
        <family val="2"/>
      </rPr>
      <t>Bahwa</t>
    </r>
    <r>
      <rPr>
        <sz val="12"/>
        <color theme="1"/>
        <rFont val="Arial"/>
        <family val="2"/>
      </rPr>
      <t xml:space="preserve"> pada Bappeda Litbang, kebijakan terkait prosedur pendokumentasian atas SPI serta transaksi dan kejadian penting </t>
    </r>
    <r>
      <rPr>
        <b/>
        <sz val="12"/>
        <color theme="1"/>
        <rFont val="Arial"/>
        <family val="2"/>
      </rPr>
      <t>Telah</t>
    </r>
    <r>
      <rPr>
        <sz val="12"/>
        <color theme="1"/>
        <rFont val="Arial"/>
        <family val="2"/>
      </rPr>
      <t xml:space="preserve"> dikomunikasikan dan dipahami oleh pihak yang berkepentingan</t>
    </r>
  </si>
  <si>
    <r>
      <rPr>
        <b/>
        <sz val="12"/>
        <color theme="1"/>
        <rFont val="Arial"/>
        <family val="2"/>
      </rPr>
      <t>Bahwa</t>
    </r>
    <r>
      <rPr>
        <sz val="12"/>
        <color theme="1"/>
        <rFont val="Arial"/>
        <family val="2"/>
      </rPr>
      <t xml:space="preserve"> pada Bappeda Litbang, pendokumentasian atas SPI serta transaksi dan kejadian penting </t>
    </r>
    <r>
      <rPr>
        <b/>
        <sz val="12"/>
        <color theme="1"/>
        <rFont val="Arial"/>
        <family val="2"/>
      </rPr>
      <t>Telah</t>
    </r>
    <r>
      <rPr>
        <sz val="12"/>
        <color theme="1"/>
        <rFont val="Arial"/>
        <family val="2"/>
      </rPr>
      <t xml:space="preserve"> dilaksanakan sesuai kebijakan/prosedur yang ditetapkan</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</si>
  <si>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ada Ketersediaan informasi yang relevan untuk mendukung pengendalian intern  namun tidak lengkap</t>
    </r>
  </si>
  <si>
    <r>
      <rPr>
        <b/>
        <sz val="12"/>
        <color theme="1"/>
        <rFont val="Arial"/>
        <family val="2"/>
      </rPr>
      <t>Bahwa</t>
    </r>
    <r>
      <rPr>
        <sz val="12"/>
        <color theme="1"/>
        <rFont val="Arial"/>
        <family val="2"/>
      </rPr>
      <t xml:space="preserve"> pada Bappeda Litbang, informasi yang relevan untuk mendukung pengendalian intern telah tersedia secara lengkap namun tidak mudah diperoleh/akses terbatas</t>
    </r>
  </si>
  <si>
    <r>
      <rPr>
        <b/>
        <sz val="12"/>
        <color theme="1"/>
        <rFont val="Arial"/>
        <family val="2"/>
      </rPr>
      <t>Bahwa</t>
    </r>
    <r>
      <rPr>
        <sz val="12"/>
        <color theme="1"/>
        <rFont val="Arial"/>
        <family val="2"/>
      </rPr>
      <t xml:space="preserve"> pada Bappeda Litbang, informasi yang relevan untuk mendukung pengendalian intern </t>
    </r>
    <r>
      <rPr>
        <b/>
        <sz val="12"/>
        <color theme="1"/>
        <rFont val="Arial"/>
        <family val="2"/>
      </rPr>
      <t>Telah</t>
    </r>
    <r>
      <rPr>
        <sz val="12"/>
        <color theme="1"/>
        <rFont val="Arial"/>
        <family val="2"/>
      </rPr>
      <t xml:space="preserve"> tersedia secara lengkap dan mudah untuk diperoleh</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</si>
  <si>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penerapan sistem pengaduan</t>
    </r>
  </si>
  <si>
    <r>
      <rPr>
        <b/>
        <sz val="12"/>
        <color theme="1"/>
        <rFont val="Arial"/>
        <family val="2"/>
      </rPr>
      <t>Bahwa</t>
    </r>
    <r>
      <rPr>
        <sz val="12"/>
        <color theme="1"/>
        <rFont val="Arial"/>
        <family val="2"/>
      </rPr>
      <t xml:space="preserve"> pada Bappeda Litbang, keberadaan sistem pengaduan </t>
    </r>
    <r>
      <rPr>
        <b/>
        <sz val="12"/>
        <color theme="1"/>
        <rFont val="Arial"/>
        <family val="2"/>
      </rPr>
      <t>Telah</t>
    </r>
    <r>
      <rPr>
        <sz val="12"/>
        <color theme="1"/>
        <rFont val="Arial"/>
        <family val="2"/>
      </rPr>
      <t xml:space="preserve"> disosialisasikan kepada masyarakat/stakeholder</t>
    </r>
  </si>
  <si>
    <r>
      <rPr>
        <b/>
        <sz val="12"/>
        <color theme="1"/>
        <rFont val="Arial"/>
        <family val="2"/>
      </rPr>
      <t>Bahwa</t>
    </r>
    <r>
      <rPr>
        <sz val="12"/>
        <color theme="1"/>
        <rFont val="Arial"/>
        <family val="2"/>
      </rPr>
      <t xml:space="preserve"> pada Bappeda Litbang, strategi dan kebijakan manajemen risiko </t>
    </r>
    <r>
      <rPr>
        <b/>
        <sz val="12"/>
        <color theme="1"/>
        <rFont val="Arial"/>
        <family val="2"/>
      </rPr>
      <t>Telah</t>
    </r>
    <r>
      <rPr>
        <sz val="12"/>
        <color theme="1"/>
        <rFont val="Arial"/>
        <family val="2"/>
      </rPr>
      <t xml:space="preserve"> dikomunikasikan pada sebagian pegawai pada tingkat operasional unit kerja</t>
    </r>
  </si>
  <si>
    <r>
      <rPr>
        <b/>
        <sz val="12"/>
        <color theme="1"/>
        <rFont val="Arial"/>
        <family val="2"/>
      </rPr>
      <t>Bahwa</t>
    </r>
    <r>
      <rPr>
        <sz val="12"/>
        <color theme="1"/>
        <rFont val="Arial"/>
        <family val="2"/>
      </rPr>
      <t xml:space="preserve"> pada Bappeda Litbang, strategi dan kebijakan manajemen risiko </t>
    </r>
    <r>
      <rPr>
        <b/>
        <sz val="12"/>
        <color theme="1"/>
        <rFont val="Arial"/>
        <family val="2"/>
      </rPr>
      <t>Telah</t>
    </r>
    <r>
      <rPr>
        <sz val="12"/>
        <color theme="1"/>
        <rFont val="Arial"/>
        <family val="2"/>
      </rPr>
      <t xml:space="preserve"> dikomunikasikan pada seluruh pegawai pada tingkat operasional unit kerja</t>
    </r>
  </si>
  <si>
    <r>
      <rPr>
        <b/>
        <sz val="12"/>
        <color theme="1"/>
        <rFont val="Arial"/>
        <family val="2"/>
      </rPr>
      <t>Bahwa</t>
    </r>
    <r>
      <rPr>
        <sz val="12"/>
        <color theme="1"/>
        <rFont val="Arial"/>
        <family val="2"/>
      </rPr>
      <t xml:space="preserve"> pada Bappeda Litbang, strategi dan kebijakan manajemen risiko </t>
    </r>
    <r>
      <rPr>
        <b/>
        <sz val="12"/>
        <color theme="1"/>
        <rFont val="Arial"/>
        <family val="2"/>
      </rPr>
      <t>Telah</t>
    </r>
    <r>
      <rPr>
        <sz val="12"/>
        <color theme="1"/>
        <rFont val="Arial"/>
        <family val="2"/>
      </rPr>
      <t xml:space="preserve"> dikomunikasikan pada seluruh pegawai pada tingkat operasional unit kerja dan sebagian pegawai pada tingkat strategis unit kerja</t>
    </r>
  </si>
  <si>
    <r>
      <rPr>
        <b/>
        <sz val="12"/>
        <color theme="1"/>
        <rFont val="Arial"/>
        <family val="2"/>
      </rPr>
      <t>Bahwa</t>
    </r>
    <r>
      <rPr>
        <sz val="12"/>
        <color theme="1"/>
        <rFont val="Arial"/>
        <family val="2"/>
      </rPr>
      <t xml:space="preserve"> pada Bappeda Litbang, register risiko dan rencana tindak pengendalian tingkat operasional unit kerja </t>
    </r>
    <r>
      <rPr>
        <b/>
        <sz val="12"/>
        <color theme="1"/>
        <rFont val="Arial"/>
        <family val="2"/>
      </rPr>
      <t>Telah</t>
    </r>
    <r>
      <rPr>
        <sz val="12"/>
        <color theme="1"/>
        <rFont val="Arial"/>
        <family val="2"/>
      </rPr>
      <t xml:space="preserve"> dikomunikasikan kepada sebagian pihak terkait</t>
    </r>
  </si>
  <si>
    <r>
      <rPr>
        <b/>
        <sz val="12"/>
        <color theme="1"/>
        <rFont val="Arial"/>
        <family val="2"/>
      </rPr>
      <t>Bahwa</t>
    </r>
    <r>
      <rPr>
        <sz val="12"/>
        <color theme="1"/>
        <rFont val="Arial"/>
        <family val="2"/>
      </rPr>
      <t xml:space="preserve"> pada Bappeda Litbang, register risiko dan rencana tindak pengendalian tingkat operasional unit kerja/OPD dan strategis unit kerja/OPD </t>
    </r>
    <r>
      <rPr>
        <b/>
        <sz val="12"/>
        <color theme="1"/>
        <rFont val="Arial"/>
        <family val="2"/>
      </rPr>
      <t>Telah</t>
    </r>
    <r>
      <rPr>
        <sz val="12"/>
        <color theme="1"/>
        <rFont val="Arial"/>
        <family val="2"/>
      </rPr>
      <t xml:space="preserve"> dikomunikasikan kepada seluruh pihak terkait</t>
    </r>
  </si>
  <si>
    <r>
      <t xml:space="preserve">Bahwa pada Bappeda Litbang, Register risiko dan rencana tindak pengendalian operasional Unit Kerja/OPD, strategis Unit Kerja/OPD dan Strategis K/L/D </t>
    </r>
    <r>
      <rPr>
        <b/>
        <sz val="12"/>
        <color theme="1"/>
        <rFont val="Arial"/>
        <family val="2"/>
      </rPr>
      <t>Telah</t>
    </r>
    <r>
      <rPr>
        <sz val="12"/>
        <color theme="1"/>
        <rFont val="Arial"/>
        <family val="2"/>
      </rPr>
      <t xml:space="preserve"> dikomunikasikan kepada seluruh pihak terkait</t>
    </r>
  </si>
  <si>
    <r>
      <rPr>
        <b/>
        <sz val="12"/>
        <color theme="1"/>
        <rFont val="Arial"/>
        <family val="2"/>
      </rPr>
      <t>Bahwa</t>
    </r>
    <r>
      <rPr>
        <sz val="12"/>
        <color theme="1"/>
        <rFont val="Arial"/>
        <family val="2"/>
      </rPr>
      <t xml:space="preserve"> pada Bappeda Litbang, </t>
    </r>
    <r>
      <rPr>
        <b/>
        <sz val="12"/>
        <color theme="1"/>
        <rFont val="Arial"/>
        <family val="2"/>
      </rPr>
      <t>Telah</t>
    </r>
    <r>
      <rPr>
        <sz val="12"/>
        <color theme="1"/>
        <rFont val="Arial"/>
        <family val="2"/>
      </rPr>
      <t xml:space="preserve"> terdapat kebijakan Komunikasi yang efektif</t>
    </r>
  </si>
  <si>
    <r>
      <rPr>
        <b/>
        <sz val="12"/>
        <color theme="1"/>
        <rFont val="Arial"/>
        <family val="2"/>
      </rPr>
      <t>Bahwa</t>
    </r>
    <r>
      <rPr>
        <sz val="12"/>
        <color theme="1"/>
        <rFont val="Arial"/>
        <family val="2"/>
      </rPr>
      <t xml:space="preserve"> pada Bappeda Litbang, komunikasi yang efektif </t>
    </r>
    <r>
      <rPr>
        <b/>
        <sz val="12"/>
        <color theme="1"/>
        <rFont val="Arial"/>
        <family val="2"/>
      </rPr>
      <t>Telah</t>
    </r>
    <r>
      <rPr>
        <sz val="12"/>
        <color theme="1"/>
        <rFont val="Arial"/>
        <family val="2"/>
      </rPr>
      <t xml:space="preserve"> dilakukan kepada internal dan eksternal namun belum terstruktur dan berkala</t>
    </r>
  </si>
  <si>
    <r>
      <rPr>
        <b/>
        <sz val="12"/>
        <color theme="1"/>
        <rFont val="Arial"/>
        <family val="2"/>
      </rPr>
      <t>Bahwa</t>
    </r>
    <r>
      <rPr>
        <sz val="12"/>
        <color theme="1"/>
        <rFont val="Arial"/>
        <family val="2"/>
      </rPr>
      <t xml:space="preserve"> pada Bappeda Litbang, komunikasi yang efektif </t>
    </r>
    <r>
      <rPr>
        <b/>
        <sz val="12"/>
        <color theme="1"/>
        <rFont val="Arial"/>
        <family val="2"/>
      </rPr>
      <t>Telah</t>
    </r>
    <r>
      <rPr>
        <sz val="12"/>
        <color theme="1"/>
        <rFont val="Arial"/>
        <family val="2"/>
      </rPr>
      <t xml:space="preserve"> dilakukan kepada internal dan eksternal secara terstruktur dan berkala</t>
    </r>
  </si>
  <si>
    <t xml:space="preserve">Terlaksananya Penyusunan Dokumen Perencanaan Perangkat Daerah
</t>
  </si>
  <si>
    <t>Terlaksananya Koordinasi dan Penyusunan Dokumen RKA-SKPD</t>
  </si>
  <si>
    <t>Terlaksananya Koordinasi dan Penyusunan Dokumen Perubahan RKA_x0002_SKPD</t>
  </si>
  <si>
    <t>Terlaksananya Koordinasi dan Penyusunan DPA-SKPD</t>
  </si>
  <si>
    <t>Terlaksananya Koordinasi dan Penyusunan Perubahan DPA- SKPD</t>
  </si>
  <si>
    <t>Terlaksananya Koordinasi dan Penyusunan Laporan Capaian Kinerja dan Ikhtisar Realisasi Kinerja SKPD</t>
  </si>
  <si>
    <t>Terlaksananya Evaluasi Kinerja Perangkat Daerah</t>
  </si>
  <si>
    <t xml:space="preserve">Terpenuhinya Penyediaan Gaji dan Tunjangan ASN </t>
  </si>
  <si>
    <t xml:space="preserve">Terpenuhinya Penyediaan Administrasi Pelaksanaan Tugas ASN </t>
  </si>
  <si>
    <t>Terpenuhinya Pelaksanaan Penatausahaan dan pengujian/Verifikasi Keuangan SKPD</t>
  </si>
  <si>
    <t>Terpenuhinya Koordinasi dan Pelaksanaan Akuntansi SKPD</t>
  </si>
  <si>
    <t>Terpenuhinya Koordinasi dan Penyusunan Laporan Akhir Tahun SKPD</t>
  </si>
  <si>
    <t>Terpenuhinya Koordinasi dan Penyusunan Laporan Keuangan Bulanan/Triwulan/Semesteran SKPD</t>
  </si>
  <si>
    <t>Terpenuhinya Rekonsiliasi dan Penyusunan Laporan Barang Milik Daerah pada SKPD</t>
  </si>
  <si>
    <t>Terpenuhinya Penatausahaan Barang Milik Daerah pada SKPD</t>
  </si>
  <si>
    <t>Terpenuhinya Pengadaan Pakaian Dinas Berserta Aritibut Kelengkapannya</t>
  </si>
  <si>
    <t>Terpenuhinya Pendataan dan Pengolahan Administrasi Kepegawaian</t>
  </si>
  <si>
    <t>Terpenuhinya Bimbingan Teknis Implementasi Peraturan Perundang-undangan</t>
  </si>
  <si>
    <t>Terpenuhinya Penyediaan Komponen Instalasi Listrik/Penerangan Bangunan Kantor</t>
  </si>
  <si>
    <t>Terpenuhinya Penyediaan Peralatan dan Perelengkapan kantor</t>
  </si>
  <si>
    <t>Terpenuhinya Penyediaan Peralatan Rumah Tangga</t>
  </si>
  <si>
    <t>Terpenuhinya Penyediaan Bahan Logistik Kantor</t>
  </si>
  <si>
    <t>Terpenuhinya Penyediaan Barang Cetakan dan Penggandaan</t>
  </si>
  <si>
    <t>Terpenuhinya Penyediaan Bahan Bacaan dan Peraturan Perundang-undangan</t>
  </si>
  <si>
    <t>Terpenuhinya Penyediaan Bahan/Material</t>
  </si>
  <si>
    <t>Terpenuhinya Fasilitasi Kunjungan Tamu</t>
  </si>
  <si>
    <t>Terpenuhinya Penyelenggaraan Rapat Koordinasi dan Konsultasi SKPD</t>
  </si>
  <si>
    <t>Terpenuhinya Dukungan
Pelaksanaan Sistem
Pemerintahan
Berbasis Elektronik
pada SKPD</t>
  </si>
  <si>
    <t>Terpenuhinya Pengadaan Peralatan dan Mesin Lainnya</t>
  </si>
  <si>
    <t>Terpenuhinya Penyediaan Jasa Surat Menyurat</t>
  </si>
  <si>
    <t>Terpenuhinya Penyediaan Jasa Komunikasi, Sumber Daya Air dan Listrik</t>
  </si>
  <si>
    <t>Terpenuhinya Penyediaan Jasa
Peralatan dan
Perlengkapan Kantor</t>
  </si>
  <si>
    <t>Terpenuhinya Penyediaan Jasa Pelayanan Umum Kantor</t>
  </si>
  <si>
    <t>Terpenuhinya Penyediaan Jasa Pemeliharaan, Biaya Pemeliharaan dan Pajak Kendaraan Perorangan Dinas atau Kendaraan Dinas Jabatan</t>
  </si>
  <si>
    <t>Terpenuhinya Penyediaan Jasa Pemeliharaan, Biaya Pemeliharaan, Pajak dan Perizinan Kendaraan Dinas Operasional atau Lapangan</t>
  </si>
  <si>
    <t>Terpenuhinya Pemeliharaan Peralatan dan Mesin Lainnya</t>
  </si>
  <si>
    <t>Terpenuhinya Pemeliharaan / Rehabilitasi Gedung Kantor dan Bangunan Lainnya</t>
  </si>
  <si>
    <t>Terlaksananya Analisis Kondisi Daerah, Permasalahan, dan Isu Strategis Pembangunan Daerah</t>
  </si>
  <si>
    <t>Terlaksananya Koordinasi Penelaahan Dokumen Perencanaan Pembangunan Daerah dengan Dokumen Kebijakan Lainnya</t>
  </si>
  <si>
    <t>Terlaksananya Pelaksanaan Konsultasi Publik</t>
  </si>
  <si>
    <t>Terlaksananya Koordinasi Pelaksanaan Forum SKPD/Lintas SKPD</t>
  </si>
  <si>
    <t>Terlaksananya Pelaksanaan Musrenbang Kabupaten/Kota</t>
  </si>
  <si>
    <t>Terlaksananya Penyiapan Bahan Koordinasi Musrenbang Kecamatan</t>
  </si>
  <si>
    <t>Terlaksananya Koordinasi Penyusunan dan Penetapan Dokumen Perencanaan Pembangunan Daerah Kabupaten/Kota</t>
  </si>
  <si>
    <t>Terlaksananya Analisis Data dan Informasi Perencanaan Pembangunan Daerah</t>
  </si>
  <si>
    <t>Terlaksananya Penyusunan Profil Pembangunan Daerah Kabupaten/Kota</t>
  </si>
  <si>
    <t>Terlaksananya Koordinasi Pengendalian Perencanaan dan Pelaksanaan Pembangunan Daerah di Kabupaten/Kota</t>
  </si>
  <si>
    <t>Terlaksananya Monitoring, Evaluasi dan Penyusunan Laporan Berkala Pelaksanaan Pembangunan Daerah</t>
  </si>
  <si>
    <t>Terlaksananya Koordinasi Pelaksanaan Sinergitas dan Harmonisasi Perencanaan Pembangunan Daerah Bidang Pemerintahan</t>
  </si>
  <si>
    <t>Terlaksananya Koordinasi Penyusunan Dokumen Perencanaan Pembangunan Daerah Bidang Pembangunan Manusia (RPJPD, RPJMD dan RKPD)</t>
  </si>
  <si>
    <t>Terlaksananya Koordinasi Pelaksanaan Sinergitas dan Harmonisasi Perencanaan Pembangunan Daerah Bidang Pembangunan Manusia</t>
  </si>
  <si>
    <t>Terlaksananya Koordinasi Penyusunan Dokumen Perencanaan Pembangunan Daerah Bidang Perekonomian (RPJPD, RPJMD dan RKPD)</t>
  </si>
  <si>
    <t>Terlaksananya Asistensi Penyusunan Dokumen Perencanaan Pembangunan Perangkat Daerah Bidang Perekonomian</t>
  </si>
  <si>
    <t>Terlaksananya Pelaksanaan Monitoring dan Evaluasi Penyusunan Dokumen Perencanaan Pembangunan Perangkat Daerah Bidang Perekonomian</t>
  </si>
  <si>
    <t>Terlaksananya Koordinasi Pelaksanaan Sinergitas dan Harmonisasi Perencanaan Pembangunan Daerah Bidang Perekonomian</t>
  </si>
  <si>
    <t>Terlaksananya Koordinasi Penyusunan Dokumen Perencanaan Pembangunan Daerah Bidang SDA (RPJPD, RPJMD dan RKPD</t>
  </si>
  <si>
    <t>Terlaksananya Asistensi Penyusunan Dokumen Perencanaan Pembangunan Perangkat Daerah Bidang SDA</t>
  </si>
  <si>
    <t>Terlaksananya Pelaksanaan Monitoring dan Evaluasi Penyusunan Dokumen Perencanaan Pembangunan Perangkat Daerah Bidang SDA</t>
  </si>
  <si>
    <t>Terlaksananya Koordinasi Pelaksanaan Sinergitas dan Harmonisasi Perencanaan Pembangunan Daerah Bidang SDA</t>
  </si>
  <si>
    <t>Terlaksananya Koordinasi Penyusunan Dokumen Perencanaan Pembangunan Daerah Bidang Infrastruktur (RPJPD, RPJMD dan RKPD)</t>
  </si>
  <si>
    <t>Terlaksananya Asistensi Penyusunan Dokumen Perencanaan Pembangunan Perangkat Daerah Bidang Infrastruktur</t>
  </si>
  <si>
    <t>Terlaksananya Pelaksanaan Monitoring dan Evaluasi Penyusunan Dokumen Perencanaan Pembangunan Perangkat Daerah Bidang Infrastruktur</t>
  </si>
  <si>
    <t>Terlaksananya Koordinasi Pelaksanaan Sinergitas dan Harmonisasi Perencanaan Pembangunan Daerah Bidang Infrastruktur</t>
  </si>
  <si>
    <t>Terlaksananya Koordinasi Penyusunan Dokumen Perencanaan Pembangunan Daerah Bidang Kewilayahan (RPJPD, RPJMD dan RKPD)</t>
  </si>
  <si>
    <t>Terlaksananya Asistensi Penyusunan Dokumen Perencanaan Pembangunan Perangkat Daerah Bidang Kewilayahan</t>
  </si>
  <si>
    <t>Terlaksananya Pelaksanaan Monitoring dan Evaluasi Penyusunan Dokumen Perencanaan Pembangunan Perangkat Daerah Bidang Kewilayahan</t>
  </si>
  <si>
    <t>Terlaksananya Koordinasi Pelaksanaan Sinergitas dan Harmonisasi Perencanaan Pembangunan Daerah Bidang Kewilayahan</t>
  </si>
  <si>
    <t>Terlaksananya Pengelolaan Data Kelitbangan dan Peraturan</t>
  </si>
  <si>
    <t>Terlaksananya Penelitian dan Pengembangan Tenaga Kerja</t>
  </si>
  <si>
    <t>Terlaksananya Penelitian, Pengembangan, dan Perekayasaan di Bidang Teknologi dan Inovasi</t>
  </si>
  <si>
    <t>Terlaksananya Uji Coba dan Penerapan Rancang Bangun/Model Replikasi dan Invensi di Bidang Difusi Inovasi dan Penerapan Teknologi</t>
  </si>
  <si>
    <t>Terlaksananya Diseminasi Jenis, Prosedur dan Metode Penyelenggaraan Pemerintahan Daerah yang Bersifat Inovatif</t>
  </si>
  <si>
    <t>Terlaksananya Sosialisasi dan Diseminasi Hasil-Hasil Kelitbangan</t>
  </si>
  <si>
    <t>Terlaksananya Fasilitasi Hak Kekayaan Intelektual</t>
  </si>
  <si>
    <t>APK (PAUD)</t>
  </si>
  <si>
    <t>PENILAIAN MANDIRI MATURITAS PENYELENGGARAAN SPIP
PEMERINTAH DAERAH KABUPATEN OGAN KOMERING ULU SELATAN
Periode Penilaian 01 Juli 20XX-1 sampai dengan 30 Juni 20XX</t>
  </si>
  <si>
    <t>Terpenuhinya Perencanaan, Penganggaran, dan Evaluasi Kinerja Perangkat Daerah</t>
  </si>
  <si>
    <t>Persentase Terpenuhinya Pengadaan barang Milik daerah Penunjang urusan Pemerintah Daerah</t>
  </si>
  <si>
    <t>Penelitian dan Pengembangan Bidang Ekonomi dan Pembangunan</t>
  </si>
  <si>
    <t>Persentase Penelitian dan Pengembangan Bidang Ekonomi dan Pembangunan</t>
  </si>
  <si>
    <t>Note: Realisasi Ambil di Data Pendukung LKPJ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</si>
</sst>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0.000"/>
    <numFmt numFmtId="166" formatCode="_(* #,##0.000_);_(* \(#,##0.000\);_(* &quot;-&quot;??_);_(@_)"/>
    <numFmt numFmtId="167" formatCode="#,##0.000"/>
    <numFmt numFmtId="168" formatCode="_(* #,##0_);_(* \(#,##0\);_(* &quot;-&quot;??_);_(@_)"/>
  </numFmts>
  <fonts count="64">
    <font>
      <sz val="12"/>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Arial"/>
      <family val="2"/>
    </font>
    <font>
      <sz val="12"/>
      <color rgb="FF000000"/>
      <name val="Arial"/>
      <family val="2"/>
    </font>
    <font>
      <sz val="12"/>
      <color theme="1"/>
      <name val="Arial"/>
      <family val="2"/>
    </font>
    <font>
      <sz val="10"/>
      <color rgb="FF000000"/>
      <name val="Arial"/>
      <family val="2"/>
    </font>
    <font>
      <sz val="10"/>
      <name val="Arial"/>
      <family val="2"/>
    </font>
    <font>
      <sz val="11"/>
      <color theme="1"/>
      <name val="Calibri"/>
      <family val="2"/>
      <scheme val="minor"/>
    </font>
    <font>
      <b/>
      <sz val="12"/>
      <name val="Arial"/>
      <family val="2"/>
    </font>
    <font>
      <sz val="12"/>
      <name val="Arial"/>
      <family val="2"/>
    </font>
    <font>
      <b/>
      <sz val="12"/>
      <color theme="1"/>
      <name val="Arial"/>
      <family val="2"/>
    </font>
    <font>
      <b/>
      <sz val="20"/>
      <color theme="1"/>
      <name val="Calibri"/>
      <family val="2"/>
      <scheme val="minor"/>
    </font>
    <font>
      <i/>
      <sz val="12"/>
      <name val="Arial"/>
      <family val="2"/>
    </font>
    <font>
      <b/>
      <sz val="11"/>
      <color theme="1"/>
      <name val="Calibri"/>
      <family val="2"/>
      <scheme val="minor"/>
    </font>
    <font>
      <b/>
      <sz val="20"/>
      <color rgb="FF333333"/>
      <name val="Segoe UI"/>
      <family val="2"/>
    </font>
    <font>
      <b/>
      <sz val="12"/>
      <color rgb="FFFFFFFF"/>
      <name val="Arial"/>
      <family val="2"/>
    </font>
    <font>
      <b/>
      <sz val="12"/>
      <color theme="1"/>
      <name val="Calibri"/>
      <family val="2"/>
      <scheme val="minor"/>
    </font>
    <font>
      <b/>
      <sz val="16"/>
      <color theme="1"/>
      <name val="Calibri"/>
      <family val="2"/>
      <scheme val="minor"/>
    </font>
    <font>
      <sz val="11"/>
      <name val="Arial"/>
      <family val="2"/>
    </font>
    <font>
      <sz val="11"/>
      <color theme="1"/>
      <name val="Arial"/>
      <family val="2"/>
    </font>
    <font>
      <sz val="16"/>
      <color theme="1"/>
      <name val="Arial"/>
      <family val="2"/>
    </font>
    <font>
      <b/>
      <sz val="16"/>
      <color theme="1"/>
      <name val="Arial"/>
      <family val="2"/>
    </font>
    <font>
      <b/>
      <sz val="20"/>
      <color theme="1"/>
      <name val="Arial"/>
      <family val="2"/>
    </font>
    <font>
      <sz val="16"/>
      <name val="Arial"/>
      <family val="2"/>
    </font>
    <font>
      <b/>
      <sz val="16"/>
      <name val="Arial"/>
      <family val="2"/>
    </font>
    <font>
      <sz val="12"/>
      <color theme="1"/>
      <name val="Calibri"/>
      <family val="2"/>
      <scheme val="minor"/>
    </font>
    <font>
      <b/>
      <sz val="9"/>
      <color rgb="FF000000"/>
      <name val="Tahoma"/>
      <family val="2"/>
    </font>
    <font>
      <sz val="9"/>
      <color rgb="FF000000"/>
      <name val="Tahoma"/>
      <family val="2"/>
    </font>
    <font>
      <b/>
      <sz val="16"/>
      <color theme="0"/>
      <name val="Arial"/>
      <family val="2"/>
    </font>
    <font>
      <sz val="12"/>
      <color rgb="FFC00000"/>
      <name val="Arial"/>
      <family val="2"/>
    </font>
    <font>
      <b/>
      <sz val="14"/>
      <color theme="1"/>
      <name val="Arial"/>
      <family val="2"/>
    </font>
    <font>
      <sz val="12"/>
      <color rgb="FFFF0000"/>
      <name val="Arial"/>
      <family val="2"/>
    </font>
    <font>
      <i/>
      <sz val="12"/>
      <color theme="1"/>
      <name val="Arial"/>
      <family val="2"/>
    </font>
    <font>
      <b/>
      <sz val="11"/>
      <name val="Arial"/>
      <family val="2"/>
    </font>
    <font>
      <b/>
      <sz val="11"/>
      <color rgb="FF000000"/>
      <name val="Arial"/>
      <family val="2"/>
    </font>
    <font>
      <sz val="11"/>
      <color rgb="FF0070C0"/>
      <name val="Arial"/>
      <family val="2"/>
    </font>
    <font>
      <i/>
      <sz val="11"/>
      <color rgb="FF0070C0"/>
      <name val="Arial"/>
      <family val="2"/>
    </font>
    <font>
      <sz val="11"/>
      <color rgb="FF000000"/>
      <name val="Arial"/>
      <family val="2"/>
    </font>
    <font>
      <i/>
      <sz val="11"/>
      <color rgb="FFFF0000"/>
      <name val="Arial"/>
      <family val="2"/>
    </font>
    <font>
      <i/>
      <sz val="11"/>
      <color theme="4" tint="-0.249977111117893"/>
      <name val="Arial"/>
      <family val="2"/>
    </font>
    <font>
      <sz val="8"/>
      <name val="Calibri"/>
      <family val="2"/>
      <scheme val="minor"/>
    </font>
    <font>
      <sz val="11"/>
      <color rgb="FFFF0000"/>
      <name val="Calibri"/>
      <family val="2"/>
    </font>
    <font>
      <sz val="11"/>
      <name val="Calibri"/>
      <family val="2"/>
    </font>
    <font>
      <i/>
      <sz val="11"/>
      <color rgb="FFFF0000"/>
      <name val="Calibri"/>
      <family val="2"/>
    </font>
    <font>
      <b/>
      <sz val="11"/>
      <color theme="1"/>
      <name val="Arial"/>
      <family val="2"/>
    </font>
    <font>
      <sz val="16"/>
      <color theme="1"/>
      <name val="Calibri"/>
      <family val="2"/>
      <scheme val="minor"/>
    </font>
    <font>
      <b/>
      <sz val="22"/>
      <color theme="1"/>
      <name val="Calibri"/>
      <family val="2"/>
      <scheme val="minor"/>
    </font>
    <font>
      <i/>
      <sz val="18"/>
      <color theme="1"/>
      <name val="Calibri"/>
      <family val="2"/>
      <scheme val="minor"/>
    </font>
    <font>
      <b/>
      <i/>
      <sz val="18"/>
      <color theme="1"/>
      <name val="Calibri"/>
      <family val="2"/>
      <scheme val="minor"/>
    </font>
    <font>
      <b/>
      <i/>
      <sz val="18"/>
      <color rgb="FFFF0000"/>
      <name val="Calibri"/>
      <family val="2"/>
      <scheme val="minor"/>
    </font>
    <font>
      <b/>
      <sz val="10"/>
      <name val="Arial"/>
      <family val="2"/>
    </font>
    <font>
      <sz val="10"/>
      <color theme="1"/>
      <name val="Calibri"/>
      <family val="2"/>
      <scheme val="minor"/>
    </font>
    <font>
      <u/>
      <sz val="12"/>
      <color theme="10"/>
      <name val="Calibri"/>
      <family val="2"/>
      <scheme val="minor"/>
    </font>
    <font>
      <sz val="9"/>
      <color indexed="81"/>
      <name val="Tahoma"/>
      <family val="2"/>
    </font>
    <font>
      <i/>
      <sz val="11"/>
      <name val="Arial"/>
      <family val="2"/>
    </font>
    <font>
      <sz val="11"/>
      <color rgb="FFFF0000"/>
      <name val="Arial"/>
      <family val="2"/>
    </font>
    <font>
      <b/>
      <sz val="10"/>
      <color rgb="FF000000"/>
      <name val="Arial"/>
      <family val="2"/>
    </font>
    <font>
      <sz val="12"/>
      <color theme="1"/>
      <name val="Calibri"/>
      <family val="2"/>
      <scheme val="minor"/>
    </font>
    <font>
      <sz val="12"/>
      <color rgb="FF212529"/>
      <name val="Arial"/>
      <family val="2"/>
    </font>
    <font>
      <sz val="12"/>
      <color theme="1"/>
      <name val="Tahoma"/>
      <family val="2"/>
    </font>
    <font>
      <sz val="10"/>
      <color indexed="8"/>
      <name val="Arial"/>
      <family val="2"/>
    </font>
  </fonts>
  <fills count="31">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indexed="44"/>
        <bgColor indexed="64"/>
      </patternFill>
    </fill>
    <fill>
      <patternFill patternType="solid">
        <fgColor theme="8" tint="0.39985351115451523"/>
        <bgColor indexed="64"/>
      </patternFill>
    </fill>
    <fill>
      <patternFill patternType="solid">
        <fgColor theme="8" tint="0.59999389629810485"/>
        <bgColor indexed="64"/>
      </patternFill>
    </fill>
    <fill>
      <patternFill patternType="solid">
        <fgColor theme="7" tint="0.79992065187536243"/>
        <bgColor indexed="64"/>
      </patternFill>
    </fill>
    <fill>
      <patternFill patternType="solid">
        <fgColor theme="0"/>
        <bgColor indexed="64"/>
      </patternFill>
    </fill>
    <fill>
      <patternFill patternType="solid">
        <fgColor rgb="FFC00000"/>
        <bgColor indexed="64"/>
      </patternFill>
    </fill>
    <fill>
      <patternFill patternType="solid">
        <fgColor theme="1" tint="0.249977111117893"/>
        <bgColor indexed="64"/>
      </patternFill>
    </fill>
    <fill>
      <patternFill patternType="solid">
        <fgColor theme="9" tint="0.39988402966399123"/>
        <bgColor indexed="64"/>
      </patternFill>
    </fill>
    <fill>
      <patternFill patternType="solid">
        <fgColor theme="8" tint="0.79985961485641044"/>
        <bgColor indexed="64"/>
      </patternFill>
    </fill>
    <fill>
      <patternFill patternType="solid">
        <fgColor theme="4"/>
        <bgColor indexed="64"/>
      </patternFill>
    </fill>
    <fill>
      <patternFill patternType="solid">
        <fgColor theme="5" tint="0.7999206518753624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8535111545152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DD6EE"/>
        <bgColor rgb="FFBDD6EE"/>
      </patternFill>
    </fill>
    <fill>
      <patternFill patternType="solid">
        <fgColor rgb="FFFEF2CB"/>
        <bgColor rgb="FFFEF2CB"/>
      </patternFill>
    </fill>
    <fill>
      <patternFill patternType="solid">
        <fgColor theme="0"/>
        <bgColor theme="0"/>
      </patternFill>
    </fill>
    <fill>
      <patternFill patternType="solid">
        <fgColor rgb="FFFFFFFF"/>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bottom/>
      <diagonal/>
    </border>
    <border>
      <left style="thick">
        <color auto="1"/>
      </left>
      <right style="dotted">
        <color auto="1"/>
      </right>
      <top style="thick">
        <color auto="1"/>
      </top>
      <bottom style="thick">
        <color auto="1"/>
      </bottom>
      <diagonal/>
    </border>
    <border>
      <left style="dotted">
        <color auto="1"/>
      </left>
      <right style="dotted">
        <color auto="1"/>
      </right>
      <top style="thick">
        <color auto="1"/>
      </top>
      <bottom style="thick">
        <color auto="1"/>
      </bottom>
      <diagonal/>
    </border>
    <border>
      <left style="medium">
        <color auto="1"/>
      </left>
      <right/>
      <top style="medium">
        <color auto="1"/>
      </top>
      <bottom/>
      <diagonal/>
    </border>
    <border>
      <left/>
      <right/>
      <top style="medium">
        <color auto="1"/>
      </top>
      <bottom/>
      <diagonal/>
    </border>
    <border>
      <left style="dotted">
        <color auto="1"/>
      </left>
      <right style="thick">
        <color auto="1"/>
      </right>
      <top style="thick">
        <color auto="1"/>
      </top>
      <bottom style="thick">
        <color auto="1"/>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style="thin">
        <color auto="1"/>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top style="thin">
        <color auto="1"/>
      </top>
      <bottom/>
      <diagonal/>
    </border>
    <border>
      <left style="thin">
        <color auto="1"/>
      </left>
      <right style="thin">
        <color auto="1"/>
      </right>
      <top/>
      <bottom style="medium">
        <color indexed="64"/>
      </bottom>
      <diagonal/>
    </border>
    <border>
      <left style="thin">
        <color auto="1"/>
      </left>
      <right style="medium">
        <color indexed="64"/>
      </right>
      <top style="medium">
        <color auto="1"/>
      </top>
      <bottom style="thin">
        <color auto="1"/>
      </bottom>
      <diagonal/>
    </border>
    <border>
      <left style="thin">
        <color auto="1"/>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auto="1"/>
      </left>
      <right style="thin">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top/>
      <bottom/>
      <diagonal/>
    </border>
  </borders>
  <cellStyleXfs count="26">
    <xf numFmtId="0" fontId="0" fillId="0" borderId="0"/>
    <xf numFmtId="9" fontId="28" fillId="0" borderId="0" applyFont="0" applyFill="0" applyBorder="0" applyAlignment="0" applyProtection="0"/>
    <xf numFmtId="0" fontId="9" fillId="0" borderId="0"/>
    <xf numFmtId="0" fontId="10" fillId="0" borderId="0"/>
    <xf numFmtId="0" fontId="28" fillId="0" borderId="0"/>
    <xf numFmtId="0" fontId="9" fillId="0" borderId="0"/>
    <xf numFmtId="0" fontId="9" fillId="0" borderId="0"/>
    <xf numFmtId="43" fontId="28" fillId="0" borderId="0" applyFont="0" applyFill="0" applyBorder="0" applyAlignment="0" applyProtection="0"/>
    <xf numFmtId="0" fontId="28" fillId="0" borderId="0"/>
    <xf numFmtId="0" fontId="8" fillId="0" borderId="0"/>
    <xf numFmtId="0" fontId="28" fillId="0" borderId="0"/>
    <xf numFmtId="164" fontId="28" fillId="0" borderId="0" applyFont="0" applyFill="0" applyBorder="0" applyAlignment="0" applyProtection="0"/>
    <xf numFmtId="0" fontId="10" fillId="0" borderId="0"/>
    <xf numFmtId="9" fontId="28" fillId="0" borderId="0" applyFont="0" applyFill="0" applyBorder="0" applyAlignment="0" applyProtection="0"/>
    <xf numFmtId="41" fontId="28" fillId="0" borderId="0" applyFont="0" applyFill="0" applyBorder="0" applyAlignment="0" applyProtection="0"/>
    <xf numFmtId="0" fontId="55" fillId="0" borderId="0" applyNumberFormat="0" applyFill="0" applyBorder="0" applyAlignment="0" applyProtection="0"/>
    <xf numFmtId="0" fontId="3" fillId="0" borderId="0"/>
    <xf numFmtId="0" fontId="60" fillId="0" borderId="0"/>
    <xf numFmtId="0" fontId="2" fillId="0" borderId="0"/>
    <xf numFmtId="43" fontId="28" fillId="0" borderId="0" applyFont="0" applyFill="0" applyBorder="0" applyAlignment="0" applyProtection="0"/>
    <xf numFmtId="43" fontId="28" fillId="0" borderId="0" applyFont="0" applyFill="0" applyBorder="0" applyAlignment="0" applyProtection="0"/>
    <xf numFmtId="0" fontId="2" fillId="0" borderId="0"/>
    <xf numFmtId="41" fontId="28" fillId="0" borderId="0" applyFont="0" applyFill="0" applyBorder="0" applyAlignment="0" applyProtection="0"/>
    <xf numFmtId="0" fontId="2" fillId="0" borderId="0"/>
    <xf numFmtId="41" fontId="63" fillId="0" borderId="0" applyFont="0" applyFill="0" applyBorder="0" applyAlignment="0" applyProtection="0"/>
    <xf numFmtId="0" fontId="1" fillId="0" borderId="0"/>
  </cellStyleXfs>
  <cellXfs count="901">
    <xf numFmtId="0" fontId="0" fillId="0" borderId="0" xfId="0"/>
    <xf numFmtId="0" fontId="9" fillId="0" borderId="0" xfId="9" applyFont="1" applyAlignment="1">
      <alignment horizontal="center" vertical="top" wrapText="1"/>
    </xf>
    <xf numFmtId="0" fontId="8" fillId="0" borderId="0" xfId="9" applyAlignment="1">
      <alignment horizontal="center" vertical="top" wrapText="1"/>
    </xf>
    <xf numFmtId="0" fontId="11" fillId="4" borderId="7" xfId="5" applyFont="1" applyFill="1" applyBorder="1" applyAlignment="1">
      <alignment horizontal="center" vertical="center" wrapText="1"/>
    </xf>
    <xf numFmtId="0" fontId="12" fillId="0" borderId="1" xfId="5" applyFont="1" applyBorder="1" applyAlignment="1">
      <alignment vertical="top" wrapText="1"/>
    </xf>
    <xf numFmtId="0" fontId="12" fillId="0" borderId="1" xfId="5" applyFont="1" applyBorder="1" applyAlignment="1">
      <alignment horizontal="center" vertical="top" wrapText="1"/>
    </xf>
    <xf numFmtId="0" fontId="12" fillId="0" borderId="1" xfId="5" applyFont="1" applyBorder="1" applyAlignment="1" applyProtection="1">
      <alignment horizontal="center" vertical="top" wrapText="1"/>
      <protection locked="0"/>
    </xf>
    <xf numFmtId="0" fontId="13" fillId="5" borderId="2" xfId="3" applyFont="1" applyFill="1" applyBorder="1" applyAlignment="1">
      <alignment horizontal="center" vertical="center" wrapText="1"/>
    </xf>
    <xf numFmtId="0" fontId="12" fillId="0" borderId="1" xfId="5" applyFont="1" applyBorder="1" applyAlignment="1">
      <alignment horizontal="left" vertical="top" wrapText="1"/>
    </xf>
    <xf numFmtId="0" fontId="11" fillId="0" borderId="1" xfId="5" applyFont="1" applyBorder="1" applyAlignment="1">
      <alignment horizontal="center" vertical="top" wrapText="1"/>
    </xf>
    <xf numFmtId="0" fontId="11" fillId="0" borderId="1" xfId="5" applyFont="1" applyBorder="1" applyAlignment="1">
      <alignment horizontal="left" vertical="top" wrapText="1"/>
    </xf>
    <xf numFmtId="0" fontId="10" fillId="0" borderId="0" xfId="3" applyAlignment="1">
      <alignment vertical="top"/>
    </xf>
    <xf numFmtId="0" fontId="13" fillId="5" borderId="1" xfId="3" applyFont="1" applyFill="1" applyBorder="1" applyAlignment="1">
      <alignment horizontal="center" vertical="center" wrapText="1"/>
    </xf>
    <xf numFmtId="0" fontId="10" fillId="0" borderId="1" xfId="3" applyBorder="1" applyAlignment="1">
      <alignment vertical="top"/>
    </xf>
    <xf numFmtId="0" fontId="9" fillId="0" borderId="0" xfId="2" applyAlignment="1">
      <alignment vertical="top"/>
    </xf>
    <xf numFmtId="0" fontId="0" fillId="0" borderId="0" xfId="4" applyFont="1" applyAlignment="1">
      <alignment vertical="top" wrapText="1"/>
    </xf>
    <xf numFmtId="0" fontId="19" fillId="7" borderId="1" xfId="4" applyFont="1" applyFill="1" applyBorder="1" applyAlignment="1">
      <alignment horizontal="center" vertical="top" wrapText="1"/>
    </xf>
    <xf numFmtId="0" fontId="22" fillId="0" borderId="1" xfId="4" applyFont="1" applyBorder="1" applyAlignment="1">
      <alignment horizontal="center" vertical="top" wrapText="1"/>
    </xf>
    <xf numFmtId="0" fontId="21" fillId="0" borderId="1" xfId="4" applyFont="1" applyBorder="1" applyAlignment="1">
      <alignment horizontal="center" vertical="top" wrapText="1"/>
    </xf>
    <xf numFmtId="0" fontId="22" fillId="8" borderId="1" xfId="4" applyFont="1" applyFill="1" applyBorder="1" applyAlignment="1">
      <alignment vertical="top" wrapText="1"/>
    </xf>
    <xf numFmtId="0" fontId="21" fillId="8" borderId="1" xfId="4" applyFont="1" applyFill="1" applyBorder="1" applyAlignment="1">
      <alignment vertical="top" wrapText="1"/>
    </xf>
    <xf numFmtId="0" fontId="7" fillId="0" borderId="0" xfId="8" applyFont="1" applyAlignment="1">
      <alignment horizontal="center"/>
    </xf>
    <xf numFmtId="0" fontId="12" fillId="0" borderId="1" xfId="6" applyFont="1" applyBorder="1" applyAlignment="1" applyProtection="1">
      <alignment horizontal="center" vertical="top" wrapText="1"/>
      <protection locked="0"/>
    </xf>
    <xf numFmtId="0" fontId="7" fillId="0" borderId="1" xfId="8" applyFont="1" applyBorder="1" applyAlignment="1">
      <alignment horizontal="center" vertical="center"/>
    </xf>
    <xf numFmtId="49" fontId="7" fillId="0" borderId="0" xfId="8" applyNumberFormat="1" applyFont="1" applyAlignment="1">
      <alignment horizontal="left" vertical="top"/>
    </xf>
    <xf numFmtId="0" fontId="7" fillId="0" borderId="0" xfId="0" applyFont="1" applyAlignment="1">
      <alignment vertical="center"/>
    </xf>
    <xf numFmtId="0" fontId="7" fillId="0" borderId="0" xfId="4" applyFont="1" applyAlignment="1">
      <alignment vertical="center" wrapText="1"/>
    </xf>
    <xf numFmtId="0" fontId="7" fillId="0" borderId="0" xfId="0" applyFont="1"/>
    <xf numFmtId="0" fontId="7" fillId="0" borderId="0" xfId="4" applyFont="1" applyAlignment="1">
      <alignment vertical="top" wrapText="1"/>
    </xf>
    <xf numFmtId="0" fontId="13" fillId="7" borderId="1" xfId="4" applyFont="1" applyFill="1" applyBorder="1" applyAlignment="1">
      <alignment horizontal="center" vertical="top" wrapText="1"/>
    </xf>
    <xf numFmtId="0" fontId="13" fillId="7" borderId="1" xfId="4" applyFont="1" applyFill="1" applyBorder="1" applyAlignment="1">
      <alignment vertical="top" wrapText="1"/>
    </xf>
    <xf numFmtId="0" fontId="13" fillId="0" borderId="0" xfId="0" applyFont="1"/>
    <xf numFmtId="0" fontId="13" fillId="0" borderId="0" xfId="4" applyFont="1" applyAlignment="1">
      <alignment vertical="top" wrapText="1"/>
    </xf>
    <xf numFmtId="0" fontId="7" fillId="0" borderId="1" xfId="4" quotePrefix="1" applyFont="1" applyBorder="1" applyAlignment="1">
      <alignment horizontal="center" vertical="top" wrapText="1"/>
    </xf>
    <xf numFmtId="0" fontId="7" fillId="0" borderId="0" xfId="4" applyFont="1" applyAlignment="1">
      <alignment horizontal="center" vertical="top" wrapText="1"/>
    </xf>
    <xf numFmtId="0" fontId="13" fillId="0" borderId="0" xfId="0" applyFont="1" applyAlignment="1">
      <alignment horizontal="left" vertical="top" wrapText="1"/>
    </xf>
    <xf numFmtId="0" fontId="7" fillId="0" borderId="1" xfId="4" applyFont="1" applyBorder="1" applyAlignment="1">
      <alignment vertical="top" wrapText="1"/>
    </xf>
    <xf numFmtId="0" fontId="7" fillId="0" borderId="1" xfId="4" quotePrefix="1" applyFont="1" applyBorder="1" applyAlignment="1">
      <alignment vertical="top" wrapText="1"/>
    </xf>
    <xf numFmtId="0" fontId="34" fillId="0" borderId="1" xfId="4" applyFont="1" applyBorder="1" applyAlignment="1">
      <alignment vertical="top" wrapText="1"/>
    </xf>
    <xf numFmtId="0" fontId="34" fillId="0" borderId="1" xfId="4" applyFont="1" applyBorder="1" applyAlignment="1">
      <alignment horizontal="center" vertical="top" wrapText="1"/>
    </xf>
    <xf numFmtId="0" fontId="34" fillId="0" borderId="1" xfId="4" applyFont="1" applyBorder="1" applyAlignment="1">
      <alignment horizontal="left" vertical="top" wrapText="1"/>
    </xf>
    <xf numFmtId="0" fontId="34" fillId="0" borderId="0" xfId="4" applyFont="1" applyAlignment="1">
      <alignment vertical="top" wrapText="1"/>
    </xf>
    <xf numFmtId="0" fontId="12" fillId="0" borderId="0" xfId="4" applyFont="1" applyAlignment="1">
      <alignment vertical="top" wrapText="1"/>
    </xf>
    <xf numFmtId="0" fontId="7" fillId="8" borderId="1" xfId="4" applyFont="1" applyFill="1" applyBorder="1" applyAlignment="1">
      <alignment horizontal="left" vertical="top" wrapText="1"/>
    </xf>
    <xf numFmtId="0" fontId="7" fillId="8" borderId="1" xfId="4" applyFont="1" applyFill="1" applyBorder="1" applyAlignment="1">
      <alignment horizontal="center" vertical="top" wrapText="1"/>
    </xf>
    <xf numFmtId="0" fontId="7" fillId="0" borderId="0" xfId="0" applyFont="1" applyAlignment="1">
      <alignment horizontal="center" vertical="center"/>
    </xf>
    <xf numFmtId="0" fontId="13" fillId="6" borderId="1" xfId="4" applyFont="1" applyFill="1" applyBorder="1" applyAlignment="1">
      <alignment horizontal="center" vertical="top" wrapText="1"/>
    </xf>
    <xf numFmtId="0" fontId="13" fillId="6" borderId="1" xfId="4" applyFont="1" applyFill="1" applyBorder="1" applyAlignment="1">
      <alignment vertical="top" wrapText="1"/>
    </xf>
    <xf numFmtId="0" fontId="7" fillId="0" borderId="2" xfId="4" quotePrefix="1" applyFont="1" applyBorder="1" applyAlignment="1">
      <alignment vertical="top" wrapText="1"/>
    </xf>
    <xf numFmtId="0" fontId="12" fillId="0" borderId="2" xfId="4" quotePrefix="1" applyFont="1" applyBorder="1" applyAlignment="1">
      <alignment vertical="top" wrapText="1"/>
    </xf>
    <xf numFmtId="0" fontId="12" fillId="0" borderId="1" xfId="4" applyFont="1" applyBorder="1" applyAlignment="1">
      <alignment vertical="top" wrapText="1"/>
    </xf>
    <xf numFmtId="0" fontId="7" fillId="8" borderId="1" xfId="4" applyFont="1" applyFill="1" applyBorder="1" applyAlignment="1">
      <alignment vertical="top" wrapText="1"/>
    </xf>
    <xf numFmtId="0" fontId="7" fillId="0" borderId="0" xfId="4" applyFont="1"/>
    <xf numFmtId="0" fontId="22" fillId="0" borderId="0" xfId="3" applyFont="1"/>
    <xf numFmtId="0" fontId="22" fillId="0" borderId="0" xfId="3" applyFont="1" applyAlignment="1">
      <alignment vertical="center"/>
    </xf>
    <xf numFmtId="0" fontId="22" fillId="0" borderId="1" xfId="3" applyFont="1" applyBorder="1"/>
    <xf numFmtId="0" fontId="37" fillId="0" borderId="15" xfId="9" applyFont="1" applyBorder="1" applyAlignment="1">
      <alignment horizontal="center" vertical="top" wrapText="1"/>
    </xf>
    <xf numFmtId="0" fontId="40" fillId="0" borderId="15" xfId="9" applyFont="1" applyBorder="1" applyAlignment="1">
      <alignment horizontal="center" vertical="top" wrapText="1"/>
    </xf>
    <xf numFmtId="0" fontId="36" fillId="0" borderId="22" xfId="9" applyFont="1" applyBorder="1" applyAlignment="1">
      <alignment horizontal="center" vertical="top" wrapText="1"/>
    </xf>
    <xf numFmtId="0" fontId="21" fillId="0" borderId="22" xfId="9" applyFont="1" applyBorder="1" applyAlignment="1">
      <alignment horizontal="left" vertical="top" wrapText="1"/>
    </xf>
    <xf numFmtId="0" fontId="8" fillId="0" borderId="0" xfId="9"/>
    <xf numFmtId="0" fontId="7" fillId="0" borderId="1" xfId="4" applyFont="1" applyBorder="1" applyAlignment="1">
      <alignment horizontal="left" vertical="top"/>
    </xf>
    <xf numFmtId="0" fontId="12" fillId="8" borderId="1" xfId="4" applyFont="1" applyFill="1" applyBorder="1" applyAlignment="1">
      <alignment horizontal="left" vertical="top" wrapText="1"/>
    </xf>
    <xf numFmtId="0" fontId="12" fillId="0" borderId="1" xfId="4" quotePrefix="1" applyFont="1" applyBorder="1" applyAlignment="1">
      <alignment horizontal="center" vertical="top" wrapText="1"/>
    </xf>
    <xf numFmtId="0" fontId="12" fillId="3" borderId="1" xfId="4" applyFont="1" applyFill="1" applyBorder="1" applyAlignment="1">
      <alignment horizontal="left" vertical="top" wrapText="1"/>
    </xf>
    <xf numFmtId="0" fontId="7" fillId="3" borderId="1" xfId="4" applyFont="1" applyFill="1" applyBorder="1" applyAlignment="1">
      <alignment vertical="top" wrapText="1"/>
    </xf>
    <xf numFmtId="0" fontId="12" fillId="0" borderId="1" xfId="6" applyFont="1" applyBorder="1" applyAlignment="1" applyProtection="1">
      <alignment horizontal="center" vertical="center" wrapText="1"/>
      <protection locked="0"/>
    </xf>
    <xf numFmtId="0" fontId="12" fillId="0" borderId="1" xfId="6" quotePrefix="1" applyFont="1" applyBorder="1" applyAlignment="1" applyProtection="1">
      <alignment horizontal="center" vertical="center" wrapText="1"/>
      <protection locked="0"/>
    </xf>
    <xf numFmtId="0" fontId="13" fillId="6" borderId="4" xfId="4" applyFont="1" applyFill="1" applyBorder="1" applyAlignment="1">
      <alignment horizontal="center" vertical="center" wrapText="1"/>
    </xf>
    <xf numFmtId="0" fontId="7" fillId="0" borderId="2" xfId="4" applyFont="1" applyBorder="1" applyAlignment="1">
      <alignment horizontal="center" vertical="top" wrapText="1"/>
    </xf>
    <xf numFmtId="0" fontId="7" fillId="0" borderId="1" xfId="4" applyFont="1" applyBorder="1" applyAlignment="1">
      <alignment horizontal="left" vertical="top" wrapText="1"/>
    </xf>
    <xf numFmtId="0" fontId="7" fillId="0" borderId="1" xfId="4" applyFont="1" applyBorder="1" applyAlignment="1">
      <alignment horizontal="center" vertical="top" wrapText="1"/>
    </xf>
    <xf numFmtId="0" fontId="12" fillId="0" borderId="1" xfId="4" applyFont="1" applyBorder="1" applyAlignment="1">
      <alignment horizontal="center" vertical="top" wrapText="1"/>
    </xf>
    <xf numFmtId="0" fontId="12" fillId="0" borderId="2" xfId="4" applyFont="1" applyBorder="1" applyAlignment="1">
      <alignment horizontal="center" vertical="top" wrapText="1"/>
    </xf>
    <xf numFmtId="0" fontId="12" fillId="0" borderId="1" xfId="4" applyFont="1" applyBorder="1" applyAlignment="1">
      <alignment horizontal="left" vertical="top" wrapText="1"/>
    </xf>
    <xf numFmtId="0" fontId="11" fillId="4" borderId="3" xfId="5" applyFont="1" applyFill="1" applyBorder="1" applyAlignment="1">
      <alignment horizontal="center" vertical="center" wrapText="1"/>
    </xf>
    <xf numFmtId="0" fontId="11" fillId="0" borderId="6" xfId="5" applyFont="1" applyBorder="1" applyAlignment="1">
      <alignment horizontal="left" vertical="top" wrapText="1"/>
    </xf>
    <xf numFmtId="0" fontId="37" fillId="0" borderId="21" xfId="9" applyFont="1" applyBorder="1" applyAlignment="1">
      <alignment horizontal="center" vertical="top" wrapText="1"/>
    </xf>
    <xf numFmtId="0" fontId="13" fillId="7" borderId="40" xfId="4" applyFont="1" applyFill="1" applyBorder="1" applyAlignment="1">
      <alignment horizontal="center" vertical="top" wrapText="1"/>
    </xf>
    <xf numFmtId="0" fontId="13" fillId="7" borderId="46" xfId="4" applyFont="1" applyFill="1" applyBorder="1" applyAlignment="1">
      <alignment horizontal="center" vertical="top" wrapText="1"/>
    </xf>
    <xf numFmtId="0" fontId="7" fillId="0" borderId="36" xfId="4" applyFont="1" applyBorder="1" applyAlignment="1">
      <alignment horizontal="left" vertical="top" wrapText="1"/>
    </xf>
    <xf numFmtId="0" fontId="7" fillId="0" borderId="36" xfId="4" applyFont="1" applyBorder="1" applyAlignment="1">
      <alignment horizontal="center" vertical="top" wrapText="1"/>
    </xf>
    <xf numFmtId="0" fontId="7" fillId="0" borderId="36" xfId="4" quotePrefix="1" applyFont="1" applyBorder="1" applyAlignment="1">
      <alignment vertical="top" wrapText="1"/>
    </xf>
    <xf numFmtId="0" fontId="13" fillId="7" borderId="50" xfId="4" applyFont="1" applyFill="1" applyBorder="1" applyAlignment="1">
      <alignment horizontal="center" vertical="top" wrapText="1"/>
    </xf>
    <xf numFmtId="0" fontId="13" fillId="7" borderId="45" xfId="4" applyFont="1" applyFill="1" applyBorder="1" applyAlignment="1">
      <alignment horizontal="center" vertical="top" wrapText="1"/>
    </xf>
    <xf numFmtId="0" fontId="11" fillId="7" borderId="40" xfId="4" applyFont="1" applyFill="1" applyBorder="1" applyAlignment="1">
      <alignment horizontal="center" vertical="top" wrapText="1"/>
    </xf>
    <xf numFmtId="0" fontId="7" fillId="0" borderId="36" xfId="4" applyFont="1" applyBorder="1" applyAlignment="1">
      <alignment vertical="top" wrapText="1"/>
    </xf>
    <xf numFmtId="0" fontId="10" fillId="0" borderId="0" xfId="3" applyAlignment="1">
      <alignment vertical="center"/>
    </xf>
    <xf numFmtId="0" fontId="13" fillId="5" borderId="38" xfId="3" applyFont="1" applyFill="1" applyBorder="1" applyAlignment="1">
      <alignment horizontal="center" vertical="center" wrapText="1"/>
    </xf>
    <xf numFmtId="0" fontId="12" fillId="0" borderId="40" xfId="5" applyFont="1" applyBorder="1" applyAlignment="1">
      <alignment vertical="top" wrapText="1"/>
    </xf>
    <xf numFmtId="0" fontId="10" fillId="0" borderId="38" xfId="3" applyBorder="1" applyAlignment="1">
      <alignment vertical="top"/>
    </xf>
    <xf numFmtId="0" fontId="17" fillId="3" borderId="47" xfId="0" applyFont="1" applyFill="1" applyBorder="1" applyAlignment="1">
      <alignment horizontal="center" vertical="center"/>
    </xf>
    <xf numFmtId="0" fontId="11" fillId="0" borderId="33" xfId="5" applyFont="1" applyBorder="1" applyAlignment="1">
      <alignment vertical="center" wrapText="1"/>
    </xf>
    <xf numFmtId="0" fontId="13" fillId="5" borderId="48" xfId="3" applyFont="1" applyFill="1" applyBorder="1" applyAlignment="1">
      <alignment horizontal="center" vertical="center" wrapText="1"/>
    </xf>
    <xf numFmtId="0" fontId="22" fillId="0" borderId="38" xfId="3" applyFont="1" applyBorder="1"/>
    <xf numFmtId="0" fontId="12" fillId="0" borderId="46" xfId="5" applyFont="1" applyBorder="1" applyAlignment="1">
      <alignment vertical="top" wrapText="1"/>
    </xf>
    <xf numFmtId="0" fontId="12" fillId="0" borderId="36" xfId="5" applyFont="1" applyBorder="1" applyAlignment="1">
      <alignment vertical="top" wrapText="1"/>
    </xf>
    <xf numFmtId="0" fontId="12" fillId="0" borderId="36" xfId="5" applyFont="1" applyBorder="1" applyAlignment="1">
      <alignment horizontal="left" vertical="top" wrapText="1"/>
    </xf>
    <xf numFmtId="0" fontId="11" fillId="0" borderId="36" xfId="5" applyFont="1" applyBorder="1" applyAlignment="1">
      <alignment horizontal="center" vertical="top" wrapText="1"/>
    </xf>
    <xf numFmtId="0" fontId="22" fillId="0" borderId="36" xfId="3" applyFont="1" applyBorder="1"/>
    <xf numFmtId="0" fontId="25" fillId="3" borderId="53" xfId="3" applyFont="1" applyFill="1" applyBorder="1" applyAlignment="1">
      <alignment horizontal="center" vertical="center"/>
    </xf>
    <xf numFmtId="0" fontId="9" fillId="0" borderId="33" xfId="2" applyBorder="1" applyAlignment="1">
      <alignment vertical="center"/>
    </xf>
    <xf numFmtId="0" fontId="22" fillId="0" borderId="35" xfId="3" applyFont="1" applyBorder="1" applyAlignment="1">
      <alignment vertical="center"/>
    </xf>
    <xf numFmtId="0" fontId="11" fillId="0" borderId="33" xfId="0" applyFont="1" applyBorder="1" applyAlignment="1">
      <alignment vertical="center" wrapText="1"/>
    </xf>
    <xf numFmtId="0" fontId="37" fillId="0" borderId="54" xfId="9" applyFont="1" applyBorder="1" applyAlignment="1">
      <alignment horizontal="center" vertical="top" wrapText="1"/>
    </xf>
    <xf numFmtId="0" fontId="37" fillId="0" borderId="55" xfId="9" applyFont="1" applyBorder="1" applyAlignment="1">
      <alignment horizontal="center" vertical="top" wrapText="1"/>
    </xf>
    <xf numFmtId="0" fontId="40" fillId="0" borderId="57" xfId="9" applyFont="1" applyBorder="1" applyAlignment="1">
      <alignment horizontal="center" vertical="top" wrapText="1"/>
    </xf>
    <xf numFmtId="0" fontId="37" fillId="0" borderId="31" xfId="9" applyFont="1" applyBorder="1" applyAlignment="1">
      <alignment horizontal="center" vertical="top" wrapText="1"/>
    </xf>
    <xf numFmtId="0" fontId="21" fillId="0" borderId="59" xfId="9" applyFont="1" applyBorder="1" applyAlignment="1">
      <alignment horizontal="left" vertical="top" wrapText="1"/>
    </xf>
    <xf numFmtId="0" fontId="11" fillId="0" borderId="35" xfId="0" applyFont="1" applyBorder="1" applyAlignment="1">
      <alignment vertical="center" wrapText="1"/>
    </xf>
    <xf numFmtId="0" fontId="38" fillId="0" borderId="15" xfId="9" applyFont="1" applyBorder="1" applyAlignment="1">
      <alignment horizontal="center" vertical="center" wrapText="1"/>
    </xf>
    <xf numFmtId="0" fontId="44" fillId="0" borderId="15" xfId="9" applyFont="1" applyBorder="1" applyAlignment="1">
      <alignment horizontal="left" vertical="top" wrapText="1"/>
    </xf>
    <xf numFmtId="0" fontId="7" fillId="0" borderId="0" xfId="8" applyFont="1" applyAlignment="1" applyProtection="1">
      <alignment horizontal="left" vertical="top" wrapText="1"/>
      <protection locked="0"/>
    </xf>
    <xf numFmtId="0" fontId="34" fillId="0" borderId="0" xfId="8" applyFont="1" applyAlignment="1">
      <alignment horizontal="center" vertical="top"/>
    </xf>
    <xf numFmtId="9" fontId="7" fillId="0" borderId="0" xfId="8" applyNumberFormat="1" applyFont="1" applyAlignment="1" applyProtection="1">
      <alignment horizontal="left" vertical="top" wrapText="1"/>
      <protection locked="0"/>
    </xf>
    <xf numFmtId="10" fontId="12" fillId="0" borderId="38" xfId="13" applyNumberFormat="1" applyFont="1" applyFill="1" applyBorder="1" applyAlignment="1">
      <alignment horizontal="center" vertical="top" wrapText="1"/>
    </xf>
    <xf numFmtId="0" fontId="7" fillId="0" borderId="1" xfId="3" applyFont="1" applyBorder="1" applyAlignment="1">
      <alignment vertical="top"/>
    </xf>
    <xf numFmtId="10" fontId="25" fillId="3" borderId="38" xfId="3" applyNumberFormat="1" applyFont="1" applyFill="1" applyBorder="1" applyAlignment="1">
      <alignment horizontal="center" vertical="center"/>
    </xf>
    <xf numFmtId="0" fontId="13" fillId="0" borderId="35" xfId="4" applyFont="1" applyBorder="1" applyAlignment="1">
      <alignment horizontal="left" vertical="center" wrapText="1"/>
    </xf>
    <xf numFmtId="0" fontId="13" fillId="0" borderId="34" xfId="4" applyFont="1" applyBorder="1" applyAlignment="1">
      <alignment horizontal="left" vertical="center" wrapText="1"/>
    </xf>
    <xf numFmtId="0" fontId="7" fillId="15" borderId="1" xfId="4" applyFont="1" applyFill="1" applyBorder="1" applyAlignment="1">
      <alignment vertical="top" wrapText="1"/>
    </xf>
    <xf numFmtId="0" fontId="12" fillId="15" borderId="1" xfId="4" applyFont="1" applyFill="1" applyBorder="1" applyAlignment="1">
      <alignment horizontal="left" vertical="top" wrapText="1"/>
    </xf>
    <xf numFmtId="0" fontId="7" fillId="15" borderId="1" xfId="4" applyFont="1" applyFill="1" applyBorder="1" applyAlignment="1">
      <alignment horizontal="left" vertical="top" wrapText="1"/>
    </xf>
    <xf numFmtId="0" fontId="12" fillId="0" borderId="1" xfId="6" applyFont="1" applyBorder="1" applyAlignment="1">
      <alignment horizontal="center" vertical="center" wrapText="1"/>
    </xf>
    <xf numFmtId="0" fontId="28" fillId="0" borderId="0" xfId="8"/>
    <xf numFmtId="0" fontId="11" fillId="15" borderId="1" xfId="6" applyFont="1" applyFill="1" applyBorder="1" applyAlignment="1">
      <alignment horizontal="center" vertical="center" wrapText="1"/>
    </xf>
    <xf numFmtId="0" fontId="12" fillId="0" borderId="1" xfId="6" applyFont="1" applyBorder="1" applyAlignment="1">
      <alignment horizontal="left" vertical="center" wrapText="1"/>
    </xf>
    <xf numFmtId="0" fontId="7" fillId="0" borderId="1" xfId="8" applyFont="1" applyBorder="1" applyAlignment="1">
      <alignment vertical="center"/>
    </xf>
    <xf numFmtId="0" fontId="7" fillId="0" borderId="0" xfId="8" applyFont="1" applyAlignment="1">
      <alignment vertical="center"/>
    </xf>
    <xf numFmtId="41" fontId="12" fillId="0" borderId="1" xfId="14" applyFont="1" applyFill="1" applyBorder="1" applyAlignment="1">
      <alignment horizontal="center" vertical="center" wrapText="1"/>
    </xf>
    <xf numFmtId="0" fontId="26" fillId="10" borderId="1" xfId="6" applyFont="1" applyFill="1" applyBorder="1" applyAlignment="1">
      <alignment vertical="top" wrapText="1"/>
    </xf>
    <xf numFmtId="0" fontId="21" fillId="10" borderId="1" xfId="6" applyFont="1" applyFill="1" applyBorder="1" applyAlignment="1">
      <alignment horizontal="left" vertical="top" wrapText="1"/>
    </xf>
    <xf numFmtId="0" fontId="26" fillId="10" borderId="1" xfId="6" applyFont="1" applyFill="1" applyBorder="1" applyAlignment="1">
      <alignment horizontal="left" vertical="top" wrapText="1"/>
    </xf>
    <xf numFmtId="0" fontId="26" fillId="10" borderId="1" xfId="6" applyFont="1" applyFill="1" applyBorder="1" applyAlignment="1">
      <alignment horizontal="center" vertical="top" wrapText="1"/>
    </xf>
    <xf numFmtId="0" fontId="48" fillId="0" borderId="0" xfId="8" applyFont="1"/>
    <xf numFmtId="10" fontId="26" fillId="10" borderId="1" xfId="1" applyNumberFormat="1" applyFont="1" applyFill="1" applyBorder="1" applyAlignment="1">
      <alignment horizontal="center" vertical="top" wrapText="1"/>
    </xf>
    <xf numFmtId="0" fontId="49" fillId="0" borderId="0" xfId="8" applyFont="1"/>
    <xf numFmtId="0" fontId="50" fillId="0" borderId="0" xfId="8" applyFont="1"/>
    <xf numFmtId="0" fontId="51" fillId="0" borderId="0" xfId="8" applyFont="1" applyAlignment="1">
      <alignment horizontal="left" vertical="top"/>
    </xf>
    <xf numFmtId="0" fontId="28" fillId="0" borderId="0" xfId="8" applyAlignment="1">
      <alignment horizontal="center"/>
    </xf>
    <xf numFmtId="0" fontId="12" fillId="0" borderId="1" xfId="6" applyFont="1" applyBorder="1" applyAlignment="1" applyProtection="1">
      <alignment horizontal="left" vertical="center" wrapText="1"/>
      <protection locked="0"/>
    </xf>
    <xf numFmtId="9" fontId="12" fillId="0" borderId="1" xfId="6" applyNumberFormat="1" applyFont="1" applyBorder="1" applyAlignment="1" applyProtection="1">
      <alignment horizontal="center" vertical="center" wrapText="1"/>
      <protection locked="0"/>
    </xf>
    <xf numFmtId="0" fontId="12" fillId="0" borderId="1" xfId="6" applyFont="1" applyBorder="1" applyAlignment="1" applyProtection="1">
      <alignment vertical="center" wrapText="1"/>
      <protection locked="0"/>
    </xf>
    <xf numFmtId="0" fontId="12" fillId="0" borderId="1" xfId="6" applyFont="1" applyBorder="1" applyAlignment="1">
      <alignment vertical="center" wrapText="1"/>
    </xf>
    <xf numFmtId="0" fontId="28" fillId="0" borderId="0" xfId="8" applyAlignment="1">
      <alignment horizontal="center" vertical="center"/>
    </xf>
    <xf numFmtId="41" fontId="28" fillId="0" borderId="0" xfId="14"/>
    <xf numFmtId="0" fontId="12" fillId="0" borderId="1" xfId="6" applyFont="1" applyBorder="1" applyAlignment="1" applyProtection="1">
      <alignment horizontal="left" vertical="top" wrapText="1"/>
      <protection locked="0"/>
    </xf>
    <xf numFmtId="41" fontId="12" fillId="0" borderId="1" xfId="14" applyFont="1" applyFill="1" applyBorder="1" applyAlignment="1" applyProtection="1">
      <alignment horizontal="center" vertical="top" wrapText="1"/>
      <protection locked="0"/>
    </xf>
    <xf numFmtId="0" fontId="7" fillId="0" borderId="1" xfId="8" applyFont="1" applyBorder="1" applyAlignment="1">
      <alignment horizontal="left" vertical="center" wrapText="1"/>
    </xf>
    <xf numFmtId="0" fontId="34" fillId="0" borderId="1" xfId="6" quotePrefix="1" applyFont="1" applyBorder="1" applyAlignment="1" applyProtection="1">
      <alignment horizontal="center" vertical="top" wrapText="1"/>
      <protection locked="0"/>
    </xf>
    <xf numFmtId="0" fontId="34" fillId="0" borderId="1" xfId="6" quotePrefix="1" applyFont="1" applyBorder="1" applyAlignment="1" applyProtection="1">
      <alignment horizontal="center" vertical="center" wrapText="1"/>
      <protection locked="0"/>
    </xf>
    <xf numFmtId="0" fontId="51" fillId="0" borderId="0" xfId="8" applyFont="1"/>
    <xf numFmtId="0" fontId="11" fillId="25" borderId="1" xfId="6" applyFont="1" applyFill="1" applyBorder="1" applyAlignment="1">
      <alignment horizontal="center" vertical="center" wrapText="1"/>
    </xf>
    <xf numFmtId="41" fontId="12" fillId="0" borderId="1" xfId="14" applyFont="1" applyFill="1" applyBorder="1" applyAlignment="1">
      <alignment horizontal="left" vertical="center" wrapText="1"/>
    </xf>
    <xf numFmtId="0" fontId="26" fillId="0" borderId="0" xfId="6" applyFont="1" applyAlignment="1">
      <alignment vertical="top" wrapText="1"/>
    </xf>
    <xf numFmtId="0" fontId="21" fillId="0" borderId="0" xfId="6" applyFont="1" applyAlignment="1">
      <alignment horizontal="left" vertical="top" wrapText="1"/>
    </xf>
    <xf numFmtId="0" fontId="26" fillId="0" borderId="0" xfId="6" applyFont="1" applyAlignment="1">
      <alignment horizontal="left" vertical="top" wrapText="1"/>
    </xf>
    <xf numFmtId="10" fontId="26" fillId="0" borderId="0" xfId="1" applyNumberFormat="1" applyFont="1" applyFill="1" applyBorder="1" applyAlignment="1">
      <alignment horizontal="center" vertical="top" wrapText="1"/>
    </xf>
    <xf numFmtId="0" fontId="50" fillId="0" borderId="0" xfId="8" applyFont="1" applyAlignment="1">
      <alignment vertical="top"/>
    </xf>
    <xf numFmtId="0" fontId="7" fillId="0" borderId="1" xfId="4" applyFont="1" applyBorder="1" applyAlignment="1">
      <alignment horizontal="left" vertical="center" wrapText="1"/>
    </xf>
    <xf numFmtId="41" fontId="7" fillId="0" borderId="1" xfId="14" applyFont="1" applyBorder="1" applyAlignment="1">
      <alignment horizontal="center" vertical="center"/>
    </xf>
    <xf numFmtId="0" fontId="7" fillId="0" borderId="1" xfId="4" applyFont="1" applyBorder="1" applyAlignment="1">
      <alignment horizontal="left" vertical="center"/>
    </xf>
    <xf numFmtId="41" fontId="7" fillId="0" borderId="1" xfId="14" applyFont="1" applyFill="1" applyBorder="1" applyAlignment="1">
      <alignment vertical="center"/>
    </xf>
    <xf numFmtId="0" fontId="6" fillId="0" borderId="1" xfId="4" applyFont="1" applyBorder="1" applyAlignment="1">
      <alignment vertical="center" wrapText="1"/>
    </xf>
    <xf numFmtId="0" fontId="7" fillId="0" borderId="4" xfId="8" applyFont="1" applyBorder="1" applyAlignment="1">
      <alignment horizontal="center" vertical="center"/>
    </xf>
    <xf numFmtId="0" fontId="13" fillId="6" borderId="1" xfId="4" applyFont="1" applyFill="1" applyBorder="1" applyAlignment="1">
      <alignment horizontal="center" vertical="center" wrapText="1"/>
    </xf>
    <xf numFmtId="0" fontId="12" fillId="0" borderId="1" xfId="4" quotePrefix="1" applyFont="1" applyBorder="1" applyAlignment="1">
      <alignment vertical="top" wrapText="1"/>
    </xf>
    <xf numFmtId="0" fontId="24" fillId="3" borderId="1" xfId="4" applyFont="1" applyFill="1" applyBorder="1" applyAlignment="1">
      <alignment horizontal="center" vertical="top" wrapText="1"/>
    </xf>
    <xf numFmtId="0" fontId="20" fillId="3" borderId="1" xfId="4" applyFont="1" applyFill="1" applyBorder="1" applyAlignment="1">
      <alignment horizontal="center" vertical="top" wrapText="1"/>
    </xf>
    <xf numFmtId="0" fontId="11" fillId="7" borderId="1" xfId="4" applyFont="1" applyFill="1" applyBorder="1" applyAlignment="1">
      <alignment horizontal="center" vertical="top" wrapText="1"/>
    </xf>
    <xf numFmtId="165" fontId="13" fillId="3" borderId="1" xfId="4" applyNumberFormat="1" applyFont="1" applyFill="1" applyBorder="1" applyAlignment="1">
      <alignment horizontal="center" vertical="center" wrapText="1"/>
    </xf>
    <xf numFmtId="165" fontId="13" fillId="7" borderId="1" xfId="4" applyNumberFormat="1" applyFont="1" applyFill="1" applyBorder="1" applyAlignment="1">
      <alignment horizontal="center" vertical="top" wrapText="1"/>
    </xf>
    <xf numFmtId="165" fontId="13" fillId="7" borderId="38" xfId="0" applyNumberFormat="1" applyFont="1" applyFill="1" applyBorder="1" applyAlignment="1">
      <alignment horizontal="center" vertical="center"/>
    </xf>
    <xf numFmtId="165" fontId="13" fillId="0" borderId="1" xfId="4" applyNumberFormat="1" applyFont="1" applyBorder="1" applyAlignment="1">
      <alignment horizontal="center" vertical="center" wrapText="1"/>
    </xf>
    <xf numFmtId="165" fontId="7" fillId="0" borderId="1" xfId="4" applyNumberFormat="1" applyFont="1" applyBorder="1" applyAlignment="1">
      <alignment horizontal="center" vertical="center" wrapText="1"/>
    </xf>
    <xf numFmtId="165" fontId="7" fillId="0" borderId="38" xfId="0" applyNumberFormat="1" applyFont="1" applyBorder="1" applyAlignment="1">
      <alignment horizontal="center" vertical="center"/>
    </xf>
    <xf numFmtId="165" fontId="13" fillId="10" borderId="1" xfId="4" applyNumberFormat="1" applyFont="1" applyFill="1" applyBorder="1" applyAlignment="1">
      <alignment horizontal="center" vertical="center" wrapText="1"/>
    </xf>
    <xf numFmtId="165" fontId="7" fillId="10" borderId="1" xfId="4" applyNumberFormat="1" applyFont="1" applyFill="1" applyBorder="1" applyAlignment="1">
      <alignment horizontal="center" vertical="center" wrapText="1"/>
    </xf>
    <xf numFmtId="165" fontId="13" fillId="7" borderId="1" xfId="4" applyNumberFormat="1" applyFont="1" applyFill="1" applyBorder="1" applyAlignment="1">
      <alignment horizontal="center" vertical="center" wrapText="1"/>
    </xf>
    <xf numFmtId="165" fontId="12" fillId="0" borderId="1" xfId="4" applyNumberFormat="1" applyFont="1" applyBorder="1" applyAlignment="1">
      <alignment horizontal="center" vertical="center" wrapText="1"/>
    </xf>
    <xf numFmtId="165" fontId="7" fillId="8" borderId="1" xfId="4" applyNumberFormat="1" applyFont="1" applyFill="1" applyBorder="1" applyAlignment="1">
      <alignment horizontal="center" vertical="center" wrapText="1"/>
    </xf>
    <xf numFmtId="165" fontId="13" fillId="0" borderId="36" xfId="4" applyNumberFormat="1" applyFont="1" applyBorder="1" applyAlignment="1">
      <alignment horizontal="center" vertical="center" wrapText="1"/>
    </xf>
    <xf numFmtId="165" fontId="7" fillId="0" borderId="36" xfId="4" applyNumberFormat="1" applyFont="1" applyBorder="1" applyAlignment="1">
      <alignment horizontal="center" vertical="center" wrapText="1"/>
    </xf>
    <xf numFmtId="165" fontId="7" fillId="0" borderId="47" xfId="0" applyNumberFormat="1" applyFont="1" applyBorder="1" applyAlignment="1">
      <alignment horizontal="center" vertical="center"/>
    </xf>
    <xf numFmtId="0" fontId="11" fillId="0" borderId="1" xfId="5" applyFont="1" applyBorder="1" applyAlignment="1">
      <alignment vertical="top" wrapText="1"/>
    </xf>
    <xf numFmtId="0" fontId="28" fillId="0" borderId="0" xfId="8" applyProtection="1">
      <protection locked="0"/>
    </xf>
    <xf numFmtId="0" fontId="24" fillId="0" borderId="0" xfId="8" applyFont="1" applyProtection="1">
      <protection locked="0"/>
    </xf>
    <xf numFmtId="0" fontId="47" fillId="0" borderId="0" xfId="8" applyFont="1" applyAlignment="1" applyProtection="1">
      <alignment horizontal="left"/>
      <protection locked="0"/>
    </xf>
    <xf numFmtId="0" fontId="53" fillId="19" borderId="1" xfId="6" applyFont="1" applyFill="1" applyBorder="1" applyAlignment="1" applyProtection="1">
      <alignment horizontal="center" vertical="center" wrapText="1"/>
      <protection locked="0"/>
    </xf>
    <xf numFmtId="0" fontId="54" fillId="0" borderId="0" xfId="8" applyFont="1" applyAlignment="1" applyProtection="1">
      <alignment horizontal="center" vertical="center"/>
      <protection locked="0"/>
    </xf>
    <xf numFmtId="0" fontId="11" fillId="23" borderId="4" xfId="6" applyFont="1" applyFill="1" applyBorder="1" applyAlignment="1" applyProtection="1">
      <alignment horizontal="center" vertical="center" wrapText="1"/>
      <protection locked="0"/>
    </xf>
    <xf numFmtId="0" fontId="28" fillId="0" borderId="0" xfId="8" applyAlignment="1" applyProtection="1">
      <alignment horizontal="center"/>
      <protection locked="0"/>
    </xf>
    <xf numFmtId="0" fontId="7" fillId="0" borderId="1" xfId="8" applyFont="1" applyBorder="1" applyAlignment="1" applyProtection="1">
      <alignment horizontal="center" vertical="center"/>
      <protection locked="0"/>
    </xf>
    <xf numFmtId="0" fontId="7" fillId="0" borderId="0" xfId="8" applyFont="1" applyAlignment="1" applyProtection="1">
      <alignment vertical="center"/>
      <protection locked="0"/>
    </xf>
    <xf numFmtId="0" fontId="26" fillId="10" borderId="1" xfId="6" applyFont="1" applyFill="1" applyBorder="1" applyAlignment="1" applyProtection="1">
      <alignment vertical="top" wrapText="1"/>
      <protection locked="0"/>
    </xf>
    <xf numFmtId="0" fontId="21" fillId="10" borderId="1" xfId="6" applyFont="1" applyFill="1" applyBorder="1" applyAlignment="1" applyProtection="1">
      <alignment horizontal="left" vertical="top" wrapText="1"/>
      <protection locked="0"/>
    </xf>
    <xf numFmtId="0" fontId="26" fillId="10" borderId="1" xfId="6" applyFont="1" applyFill="1" applyBorder="1" applyAlignment="1" applyProtection="1">
      <alignment horizontal="center" vertical="top" wrapText="1"/>
      <protection locked="0"/>
    </xf>
    <xf numFmtId="0" fontId="26" fillId="0" borderId="1" xfId="6" applyFont="1" applyBorder="1" applyAlignment="1" applyProtection="1">
      <alignment horizontal="center" vertical="top" wrapText="1"/>
      <protection locked="0"/>
    </xf>
    <xf numFmtId="0" fontId="48" fillId="0" borderId="0" xfId="8" applyFont="1" applyProtection="1">
      <protection locked="0"/>
    </xf>
    <xf numFmtId="10" fontId="26" fillId="10" borderId="1" xfId="1" applyNumberFormat="1" applyFont="1" applyFill="1" applyBorder="1" applyAlignment="1" applyProtection="1">
      <alignment horizontal="center" vertical="top" wrapText="1"/>
      <protection locked="0"/>
    </xf>
    <xf numFmtId="10" fontId="26" fillId="0" borderId="1" xfId="1" applyNumberFormat="1" applyFont="1" applyFill="1" applyBorder="1" applyAlignment="1" applyProtection="1">
      <alignment horizontal="center" vertical="top" wrapText="1"/>
      <protection locked="0"/>
    </xf>
    <xf numFmtId="0" fontId="3" fillId="0" borderId="0" xfId="8" applyFont="1" applyAlignment="1" applyProtection="1">
      <alignment horizontal="left"/>
      <protection locked="0"/>
    </xf>
    <xf numFmtId="0" fontId="49" fillId="0" borderId="0" xfId="8" applyFont="1" applyProtection="1">
      <protection locked="0"/>
    </xf>
    <xf numFmtId="0" fontId="50" fillId="0" borderId="0" xfId="8" applyFont="1" applyProtection="1">
      <protection locked="0"/>
    </xf>
    <xf numFmtId="0" fontId="50" fillId="0" borderId="0" xfId="8" applyFont="1" applyAlignment="1" applyProtection="1">
      <alignment horizontal="left"/>
      <protection locked="0"/>
    </xf>
    <xf numFmtId="0" fontId="51" fillId="0" borderId="0" xfId="8" applyFont="1" applyAlignment="1" applyProtection="1">
      <alignment horizontal="left" vertical="top"/>
      <protection locked="0"/>
    </xf>
    <xf numFmtId="0" fontId="28" fillId="0" borderId="0" xfId="8" applyAlignment="1" applyProtection="1">
      <alignment horizontal="left"/>
      <protection locked="0"/>
    </xf>
    <xf numFmtId="0" fontId="24" fillId="0" borderId="0" xfId="8" applyFont="1" applyAlignment="1" applyProtection="1">
      <alignment horizontal="left"/>
      <protection locked="0"/>
    </xf>
    <xf numFmtId="0" fontId="11" fillId="15" borderId="1" xfId="6" applyFont="1" applyFill="1" applyBorder="1" applyAlignment="1" applyProtection="1">
      <alignment horizontal="center" vertical="center" wrapText="1"/>
      <protection locked="0"/>
    </xf>
    <xf numFmtId="0" fontId="7" fillId="0" borderId="0" xfId="8" applyFont="1" applyProtection="1">
      <protection locked="0"/>
    </xf>
    <xf numFmtId="0" fontId="7" fillId="0" borderId="0" xfId="8" applyFont="1" applyAlignment="1" applyProtection="1">
      <alignment horizontal="center" vertical="center"/>
      <protection locked="0"/>
    </xf>
    <xf numFmtId="0" fontId="7" fillId="0" borderId="0" xfId="8" applyFont="1" applyAlignment="1" applyProtection="1">
      <alignment horizontal="center"/>
      <protection locked="0"/>
    </xf>
    <xf numFmtId="0" fontId="7" fillId="0" borderId="1" xfId="8" applyFont="1" applyBorder="1" applyProtection="1">
      <protection locked="0"/>
    </xf>
    <xf numFmtId="0" fontId="12" fillId="0" borderId="1" xfId="6" applyFont="1" applyBorder="1" applyAlignment="1" applyProtection="1">
      <alignment vertical="top" wrapText="1"/>
      <protection locked="0"/>
    </xf>
    <xf numFmtId="0" fontId="26" fillId="10" borderId="1" xfId="6" applyFont="1" applyFill="1" applyBorder="1" applyAlignment="1" applyProtection="1">
      <alignment horizontal="left" vertical="top" wrapText="1"/>
      <protection locked="0"/>
    </xf>
    <xf numFmtId="0" fontId="28" fillId="0" borderId="0" xfId="8" applyAlignment="1" applyProtection="1">
      <alignment horizontal="center" vertical="center"/>
      <protection locked="0"/>
    </xf>
    <xf numFmtId="0" fontId="11" fillId="18" borderId="1" xfId="6" applyFont="1" applyFill="1" applyBorder="1" applyAlignment="1" applyProtection="1">
      <alignment horizontal="center" vertical="center" wrapText="1"/>
      <protection locked="0"/>
    </xf>
    <xf numFmtId="0" fontId="11" fillId="18" borderId="4" xfId="6" applyFont="1" applyFill="1" applyBorder="1" applyAlignment="1" applyProtection="1">
      <alignment horizontal="center" vertical="center" wrapText="1"/>
      <protection locked="0"/>
    </xf>
    <xf numFmtId="0" fontId="11" fillId="24" borderId="7" xfId="6" applyFont="1" applyFill="1" applyBorder="1" applyAlignment="1" applyProtection="1">
      <alignment horizontal="center" vertical="center" wrapText="1"/>
      <protection locked="0"/>
    </xf>
    <xf numFmtId="0" fontId="11" fillId="19" borderId="7" xfId="6" applyFont="1" applyFill="1" applyBorder="1" applyAlignment="1" applyProtection="1">
      <alignment horizontal="center" vertical="center" wrapText="1"/>
      <protection locked="0"/>
    </xf>
    <xf numFmtId="41" fontId="12" fillId="0" borderId="1" xfId="14" applyFont="1" applyFill="1" applyBorder="1" applyAlignment="1" applyProtection="1">
      <alignment horizontal="left" vertical="top" wrapText="1"/>
      <protection locked="0"/>
    </xf>
    <xf numFmtId="0" fontId="7" fillId="0" borderId="1" xfId="8" applyFont="1" applyBorder="1" applyAlignment="1" applyProtection="1">
      <alignment horizontal="center"/>
      <protection locked="0"/>
    </xf>
    <xf numFmtId="0" fontId="34" fillId="0" borderId="1" xfId="8" applyFont="1" applyBorder="1" applyAlignment="1" applyProtection="1">
      <alignment horizontal="center"/>
      <protection locked="0"/>
    </xf>
    <xf numFmtId="0" fontId="51" fillId="0" borderId="0" xfId="8" applyFont="1" applyProtection="1">
      <protection locked="0"/>
    </xf>
    <xf numFmtId="0" fontId="21" fillId="0" borderId="31" xfId="9" applyFont="1" applyBorder="1" applyAlignment="1">
      <alignment horizontal="left" vertical="top"/>
    </xf>
    <xf numFmtId="0" fontId="21" fillId="0" borderId="31" xfId="9" applyFont="1" applyBorder="1" applyAlignment="1">
      <alignment horizontal="center" vertical="top"/>
    </xf>
    <xf numFmtId="0" fontId="11" fillId="0" borderId="34" xfId="0" applyFont="1" applyBorder="1" applyAlignment="1">
      <alignment vertical="center" wrapText="1"/>
    </xf>
    <xf numFmtId="0" fontId="36" fillId="0" borderId="1" xfId="9" applyFont="1" applyBorder="1" applyAlignment="1">
      <alignment horizontal="center" vertical="top" wrapText="1"/>
    </xf>
    <xf numFmtId="0" fontId="21" fillId="0" borderId="1" xfId="9" applyFont="1" applyBorder="1" applyAlignment="1">
      <alignment horizontal="center" vertical="top" wrapText="1"/>
    </xf>
    <xf numFmtId="0" fontId="21" fillId="0" borderId="1" xfId="9" applyFont="1" applyBorder="1" applyAlignment="1">
      <alignment horizontal="left" vertical="top" wrapText="1"/>
    </xf>
    <xf numFmtId="0" fontId="21" fillId="0" borderId="1" xfId="9" applyFont="1" applyBorder="1" applyAlignment="1">
      <alignment horizontal="center" vertical="center" wrapText="1"/>
    </xf>
    <xf numFmtId="0" fontId="11" fillId="0" borderId="1" xfId="9" applyFont="1" applyBorder="1" applyAlignment="1">
      <alignment horizontal="left" vertical="top" wrapText="1"/>
    </xf>
    <xf numFmtId="0" fontId="42" fillId="0" borderId="1" xfId="9" applyFont="1" applyBorder="1" applyAlignment="1">
      <alignment horizontal="left" vertical="top" wrapText="1"/>
    </xf>
    <xf numFmtId="0" fontId="12" fillId="0" borderId="1" xfId="9" applyFont="1" applyBorder="1" applyAlignment="1">
      <alignment horizontal="left" vertical="top" wrapText="1"/>
    </xf>
    <xf numFmtId="0" fontId="36" fillId="26" borderId="0" xfId="9" applyFont="1" applyFill="1" applyAlignment="1">
      <alignment horizontal="left" vertical="top" wrapText="1"/>
    </xf>
    <xf numFmtId="0" fontId="59" fillId="0" borderId="1" xfId="9" applyFont="1" applyBorder="1" applyAlignment="1">
      <alignment horizontal="center"/>
    </xf>
    <xf numFmtId="0" fontId="8" fillId="0" borderId="1" xfId="9" applyBorder="1" applyAlignment="1">
      <alignment horizontal="center" vertical="top"/>
    </xf>
    <xf numFmtId="0" fontId="8" fillId="0" borderId="1" xfId="9" applyBorder="1" applyAlignment="1">
      <alignment horizontal="center"/>
    </xf>
    <xf numFmtId="0" fontId="13" fillId="0" borderId="2" xfId="4" applyFont="1" applyBorder="1" applyAlignment="1">
      <alignment vertical="top" wrapText="1"/>
    </xf>
    <xf numFmtId="0" fontId="11" fillId="4" borderId="1" xfId="5" applyFont="1" applyFill="1" applyBorder="1" applyAlignment="1">
      <alignment horizontal="center" vertical="center" wrapText="1"/>
    </xf>
    <xf numFmtId="0" fontId="11" fillId="0" borderId="1" xfId="5" applyFont="1" applyBorder="1" applyAlignment="1">
      <alignment horizontal="right" vertical="top" wrapText="1"/>
    </xf>
    <xf numFmtId="0" fontId="16" fillId="0" borderId="1" xfId="3" applyFont="1" applyBorder="1" applyAlignment="1">
      <alignment vertical="top"/>
    </xf>
    <xf numFmtId="0" fontId="11" fillId="0" borderId="40" xfId="5" applyFont="1" applyBorder="1" applyAlignment="1">
      <alignment vertical="top" wrapText="1"/>
    </xf>
    <xf numFmtId="10" fontId="14" fillId="3" borderId="38" xfId="3" applyNumberFormat="1" applyFont="1" applyFill="1" applyBorder="1" applyAlignment="1">
      <alignment horizontal="center" vertical="top"/>
    </xf>
    <xf numFmtId="0" fontId="11" fillId="0" borderId="36" xfId="5" applyFont="1" applyBorder="1" applyAlignment="1">
      <alignment horizontal="right" vertical="top" wrapText="1"/>
    </xf>
    <xf numFmtId="0" fontId="10" fillId="0" borderId="36" xfId="3" applyBorder="1" applyAlignment="1">
      <alignment vertical="top"/>
    </xf>
    <xf numFmtId="0" fontId="21" fillId="0" borderId="31" xfId="9" applyFont="1" applyBorder="1" applyAlignment="1">
      <alignment horizontal="center" vertical="top" wrapText="1"/>
    </xf>
    <xf numFmtId="0" fontId="12" fillId="15" borderId="1" xfId="5" applyFont="1" applyFill="1" applyBorder="1" applyAlignment="1" applyProtection="1">
      <alignment horizontal="center" vertical="top" wrapText="1"/>
      <protection locked="0"/>
    </xf>
    <xf numFmtId="0" fontId="11" fillId="15" borderId="1" xfId="5" applyFont="1" applyFill="1" applyBorder="1" applyAlignment="1">
      <alignment horizontal="center" vertical="top" wrapText="1"/>
    </xf>
    <xf numFmtId="0" fontId="12" fillId="15" borderId="1" xfId="5" applyFont="1" applyFill="1" applyBorder="1" applyAlignment="1">
      <alignment horizontal="center" vertical="top" wrapText="1"/>
    </xf>
    <xf numFmtId="0" fontId="36" fillId="26" borderId="33" xfId="9" applyFont="1" applyFill="1" applyBorder="1" applyAlignment="1">
      <alignment vertical="top" wrapText="1"/>
    </xf>
    <xf numFmtId="0" fontId="21" fillId="0" borderId="33" xfId="9" applyFont="1" applyBorder="1" applyAlignment="1">
      <alignment vertical="top" wrapText="1"/>
    </xf>
    <xf numFmtId="0" fontId="21" fillId="0" borderId="35" xfId="9" applyFont="1" applyBorder="1" applyAlignment="1">
      <alignment vertical="top" wrapText="1"/>
    </xf>
    <xf numFmtId="0" fontId="57" fillId="0" borderId="0" xfId="9" applyFont="1" applyAlignment="1">
      <alignment horizontal="left" vertical="top" wrapText="1"/>
    </xf>
    <xf numFmtId="0" fontId="21" fillId="0" borderId="0" xfId="9" applyFont="1" applyAlignment="1">
      <alignment vertical="top" wrapText="1"/>
    </xf>
    <xf numFmtId="0" fontId="13" fillId="0" borderId="1" xfId="3" applyFont="1" applyBorder="1" applyAlignment="1">
      <alignment horizontal="right" vertical="center"/>
    </xf>
    <xf numFmtId="0" fontId="13" fillId="0" borderId="36" xfId="3" applyFont="1" applyBorder="1" applyAlignment="1">
      <alignment horizontal="right" vertical="center"/>
    </xf>
    <xf numFmtId="0" fontId="12" fillId="0" borderId="1" xfId="5" applyFont="1" applyBorder="1" applyAlignment="1" applyProtection="1">
      <alignment vertical="top" wrapText="1"/>
      <protection locked="0"/>
    </xf>
    <xf numFmtId="0" fontId="12" fillId="0" borderId="1" xfId="5" applyFont="1" applyBorder="1" applyAlignment="1" applyProtection="1">
      <alignment horizontal="left" vertical="top" wrapText="1"/>
      <protection locked="0"/>
    </xf>
    <xf numFmtId="0" fontId="12" fillId="22" borderId="1" xfId="5" applyFont="1" applyFill="1" applyBorder="1" applyAlignment="1" applyProtection="1">
      <alignment horizontal="center" vertical="top" wrapText="1"/>
      <protection locked="0"/>
    </xf>
    <xf numFmtId="10" fontId="12" fillId="22" borderId="38" xfId="5" applyNumberFormat="1" applyFont="1" applyFill="1" applyBorder="1" applyAlignment="1" applyProtection="1">
      <alignment horizontal="center" vertical="top" wrapText="1"/>
      <protection locked="0"/>
    </xf>
    <xf numFmtId="0" fontId="11" fillId="15" borderId="2" xfId="6" applyFont="1" applyFill="1" applyBorder="1" applyAlignment="1" applyProtection="1">
      <alignment horizontal="center" vertical="center" wrapText="1"/>
      <protection locked="0"/>
    </xf>
    <xf numFmtId="0" fontId="11" fillId="18" borderId="9" xfId="6" applyFont="1" applyFill="1" applyBorder="1" applyAlignment="1" applyProtection="1">
      <alignment horizontal="center" vertical="center" wrapText="1"/>
      <protection locked="0"/>
    </xf>
    <xf numFmtId="0" fontId="11" fillId="18" borderId="1" xfId="6" applyFont="1" applyFill="1" applyBorder="1" applyAlignment="1">
      <alignment horizontal="center" vertical="center" wrapText="1"/>
    </xf>
    <xf numFmtId="0" fontId="11" fillId="24" borderId="1" xfId="6" applyFont="1" applyFill="1" applyBorder="1" applyAlignment="1">
      <alignment horizontal="center" vertical="center" wrapText="1"/>
    </xf>
    <xf numFmtId="0" fontId="11" fillId="19" borderId="1" xfId="6" applyFont="1" applyFill="1" applyBorder="1" applyAlignment="1">
      <alignment horizontal="center" vertical="center" wrapText="1"/>
    </xf>
    <xf numFmtId="0" fontId="11" fillId="15" borderId="1" xfId="6" applyFont="1" applyFill="1" applyBorder="1" applyAlignment="1" applyProtection="1">
      <alignment vertical="center" wrapText="1"/>
      <protection locked="0"/>
    </xf>
    <xf numFmtId="0" fontId="11" fillId="15" borderId="7" xfId="6" applyFont="1" applyFill="1" applyBorder="1" applyAlignment="1" applyProtection="1">
      <alignment horizontal="center" vertical="center" wrapText="1"/>
      <protection locked="0"/>
    </xf>
    <xf numFmtId="0" fontId="11" fillId="15" borderId="69" xfId="6" applyFont="1" applyFill="1" applyBorder="1" applyAlignment="1" applyProtection="1">
      <alignment horizontal="center" vertical="center" wrapText="1"/>
      <protection locked="0"/>
    </xf>
    <xf numFmtId="0" fontId="53" fillId="16" borderId="1" xfId="6" applyFont="1" applyFill="1" applyBorder="1" applyAlignment="1" applyProtection="1">
      <alignment horizontal="center" vertical="center" wrapText="1"/>
      <protection locked="0"/>
    </xf>
    <xf numFmtId="0" fontId="11" fillId="23" borderId="1" xfId="6" applyFont="1" applyFill="1" applyBorder="1" applyAlignment="1" applyProtection="1">
      <alignment horizontal="center" vertical="center" wrapText="1"/>
      <protection locked="0"/>
    </xf>
    <xf numFmtId="0" fontId="36" fillId="16" borderId="1" xfId="6" applyFont="1" applyFill="1" applyBorder="1" applyAlignment="1" applyProtection="1">
      <alignment horizontal="center" vertical="center" wrapText="1"/>
      <protection locked="0"/>
    </xf>
    <xf numFmtId="0" fontId="11" fillId="16" borderId="1" xfId="6" applyFont="1" applyFill="1" applyBorder="1" applyAlignment="1" applyProtection="1">
      <alignment horizontal="center" vertical="center" wrapText="1"/>
      <protection locked="0"/>
    </xf>
    <xf numFmtId="0" fontId="11" fillId="19" borderId="1" xfId="6" applyFont="1" applyFill="1" applyBorder="1" applyAlignment="1" applyProtection="1">
      <alignment horizontal="center" vertical="center" wrapText="1"/>
      <protection locked="0"/>
    </xf>
    <xf numFmtId="3" fontId="12" fillId="0" borderId="1" xfId="6" applyNumberFormat="1" applyFont="1" applyBorder="1" applyAlignment="1" applyProtection="1">
      <alignment horizontal="center" vertical="top" wrapText="1"/>
      <protection locked="0"/>
    </xf>
    <xf numFmtId="0" fontId="28" fillId="0" borderId="1" xfId="8" applyBorder="1"/>
    <xf numFmtId="0" fontId="21" fillId="0" borderId="34" xfId="9" applyFont="1" applyBorder="1" applyAlignment="1">
      <alignment horizontal="left" vertical="top" wrapText="1"/>
    </xf>
    <xf numFmtId="0" fontId="21" fillId="0" borderId="0" xfId="9" applyFont="1" applyAlignment="1">
      <alignment horizontal="left" vertical="top" wrapText="1"/>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top"/>
      <protection locked="0"/>
    </xf>
    <xf numFmtId="0" fontId="7" fillId="0" borderId="27" xfId="0" applyFont="1" applyBorder="1" applyAlignment="1" applyProtection="1">
      <alignment vertical="top"/>
      <protection locked="0"/>
    </xf>
    <xf numFmtId="0" fontId="7" fillId="0" borderId="30" xfId="0" applyFont="1" applyBorder="1" applyAlignment="1" applyProtection="1">
      <alignment vertical="top"/>
      <protection locked="0"/>
    </xf>
    <xf numFmtId="0" fontId="7" fillId="0" borderId="31" xfId="0" applyFont="1" applyBorder="1" applyAlignment="1" applyProtection="1">
      <alignment vertical="top"/>
      <protection locked="0"/>
    </xf>
    <xf numFmtId="0" fontId="7" fillId="0" borderId="34" xfId="0" applyFont="1" applyBorder="1" applyAlignment="1" applyProtection="1">
      <alignment vertical="top"/>
      <protection locked="0"/>
    </xf>
    <xf numFmtId="0" fontId="32" fillId="0" borderId="0" xfId="0" applyFont="1" applyAlignment="1" applyProtection="1">
      <alignment vertical="top"/>
      <protection locked="0"/>
    </xf>
    <xf numFmtId="0" fontId="32" fillId="0" borderId="0" xfId="0" applyFont="1" applyAlignment="1" applyProtection="1">
      <alignment horizontal="center" vertical="top"/>
      <protection locked="0"/>
    </xf>
    <xf numFmtId="10" fontId="32" fillId="0" borderId="0" xfId="0" applyNumberFormat="1" applyFont="1" applyAlignment="1" applyProtection="1">
      <alignment horizontal="center" vertical="top"/>
      <protection locked="0"/>
    </xf>
    <xf numFmtId="165" fontId="7" fillId="0" borderId="0" xfId="0" applyNumberFormat="1" applyFont="1" applyAlignment="1" applyProtection="1">
      <alignment vertical="top"/>
      <protection locked="0"/>
    </xf>
    <xf numFmtId="0" fontId="23" fillId="0" borderId="0" xfId="0" applyFont="1" applyAlignment="1" applyProtection="1">
      <alignment vertical="top"/>
      <protection locked="0"/>
    </xf>
    <xf numFmtId="0" fontId="7" fillId="0" borderId="31" xfId="0" applyFont="1" applyBorder="1" applyAlignment="1">
      <alignment vertical="top"/>
    </xf>
    <xf numFmtId="0" fontId="7" fillId="0" borderId="34" xfId="0" applyFont="1" applyBorder="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13" fillId="0" borderId="1" xfId="0" applyFont="1" applyBorder="1" applyAlignment="1">
      <alignment horizontal="center" vertical="center" wrapText="1"/>
    </xf>
    <xf numFmtId="0" fontId="13" fillId="15" borderId="1" xfId="0" applyFont="1" applyFill="1" applyBorder="1" applyAlignment="1">
      <alignment horizontal="center" vertical="top" wrapText="1"/>
    </xf>
    <xf numFmtId="0" fontId="13" fillId="17" borderId="1" xfId="0" applyFont="1" applyFill="1" applyBorder="1" applyAlignment="1">
      <alignment horizontal="center" vertical="top" wrapText="1"/>
    </xf>
    <xf numFmtId="0" fontId="13" fillId="16" borderId="4" xfId="0" applyFont="1" applyFill="1" applyBorder="1" applyAlignment="1">
      <alignment vertical="top" wrapText="1"/>
    </xf>
    <xf numFmtId="0" fontId="13" fillId="0" borderId="4" xfId="0" applyFont="1" applyBorder="1" applyAlignment="1">
      <alignment horizontal="center" vertical="top" wrapText="1"/>
    </xf>
    <xf numFmtId="0" fontId="7" fillId="0" borderId="4" xfId="0" applyFont="1" applyBorder="1" applyAlignment="1">
      <alignment horizontal="center" vertical="top"/>
    </xf>
    <xf numFmtId="0" fontId="13" fillId="0" borderId="1" xfId="0" applyFont="1" applyBorder="1" applyAlignment="1">
      <alignment horizontal="left" vertical="top" wrapText="1" indent="1"/>
    </xf>
    <xf numFmtId="165" fontId="7" fillId="17" borderId="1" xfId="11" applyNumberFormat="1" applyFont="1" applyFill="1" applyBorder="1" applyAlignment="1" applyProtection="1">
      <alignment horizontal="center" vertical="top"/>
    </xf>
    <xf numFmtId="10" fontId="7" fillId="15" borderId="1" xfId="8" applyNumberFormat="1" applyFont="1" applyFill="1" applyBorder="1" applyAlignment="1">
      <alignment horizontal="center" vertical="top"/>
    </xf>
    <xf numFmtId="2" fontId="7" fillId="0" borderId="1" xfId="13" applyNumberFormat="1" applyFont="1" applyBorder="1" applyAlignment="1" applyProtection="1">
      <alignment horizontal="center" vertical="top"/>
    </xf>
    <xf numFmtId="165" fontId="7" fillId="14" borderId="1" xfId="13" applyNumberFormat="1" applyFont="1" applyFill="1" applyBorder="1" applyAlignment="1" applyProtection="1">
      <alignment horizontal="center" vertical="top"/>
    </xf>
    <xf numFmtId="0" fontId="7" fillId="0" borderId="1" xfId="0" applyFont="1" applyBorder="1" applyAlignment="1">
      <alignment horizontal="center" vertical="top"/>
    </xf>
    <xf numFmtId="10" fontId="7" fillId="15" borderId="1" xfId="13" applyNumberFormat="1" applyFont="1" applyFill="1" applyBorder="1" applyAlignment="1" applyProtection="1">
      <alignment horizontal="center" vertical="top"/>
    </xf>
    <xf numFmtId="0" fontId="13" fillId="20" borderId="1" xfId="0" applyFont="1" applyFill="1" applyBorder="1" applyAlignment="1">
      <alignment horizontal="left" vertical="top" wrapText="1"/>
    </xf>
    <xf numFmtId="0" fontId="7" fillId="20" borderId="1" xfId="0" applyFont="1" applyFill="1" applyBorder="1" applyAlignment="1">
      <alignment horizontal="center" vertical="top"/>
    </xf>
    <xf numFmtId="10" fontId="7" fillId="20" borderId="1" xfId="13" applyNumberFormat="1" applyFont="1" applyFill="1" applyBorder="1" applyAlignment="1" applyProtection="1">
      <alignment horizontal="center" vertical="top"/>
    </xf>
    <xf numFmtId="2" fontId="7" fillId="20" borderId="1" xfId="0" applyNumberFormat="1" applyFont="1" applyFill="1" applyBorder="1" applyAlignment="1">
      <alignment horizontal="center" vertical="top"/>
    </xf>
    <xf numFmtId="2" fontId="7" fillId="0" borderId="1" xfId="0" applyNumberFormat="1" applyFont="1" applyBorder="1" applyAlignment="1">
      <alignment horizontal="center" vertical="top"/>
    </xf>
    <xf numFmtId="0" fontId="13" fillId="0" borderId="1" xfId="0" applyFont="1" applyBorder="1" applyAlignment="1">
      <alignment horizontal="left" vertical="top" wrapText="1"/>
    </xf>
    <xf numFmtId="10" fontId="13" fillId="15" borderId="1" xfId="13" applyNumberFormat="1" applyFont="1" applyFill="1" applyBorder="1" applyAlignment="1" applyProtection="1">
      <alignment horizontal="center" vertical="top"/>
    </xf>
    <xf numFmtId="10" fontId="13" fillId="0" borderId="1" xfId="0" applyNumberFormat="1" applyFont="1" applyBorder="1" applyAlignment="1">
      <alignment horizontal="center" vertical="top"/>
    </xf>
    <xf numFmtId="165" fontId="13" fillId="17" borderId="1" xfId="0" applyNumberFormat="1" applyFont="1" applyFill="1" applyBorder="1" applyAlignment="1">
      <alignment horizontal="center" vertical="top"/>
    </xf>
    <xf numFmtId="165" fontId="33" fillId="0" borderId="1" xfId="0" applyNumberFormat="1" applyFont="1" applyBorder="1" applyAlignment="1">
      <alignment horizontal="center" vertical="top"/>
    </xf>
    <xf numFmtId="0" fontId="7" fillId="0" borderId="2" xfId="0" applyFont="1" applyBorder="1" applyAlignment="1">
      <alignment vertical="top" wrapText="1"/>
    </xf>
    <xf numFmtId="0" fontId="7" fillId="0" borderId="2" xfId="0" applyFont="1" applyBorder="1" applyAlignment="1">
      <alignment horizontal="center" vertical="top"/>
    </xf>
    <xf numFmtId="0" fontId="13" fillId="16" borderId="25" xfId="0" applyFont="1" applyFill="1" applyBorder="1" applyAlignment="1">
      <alignment vertical="top" wrapText="1"/>
    </xf>
    <xf numFmtId="0" fontId="13" fillId="0" borderId="26" xfId="0" applyFont="1" applyBorder="1" applyAlignment="1">
      <alignment horizontal="center" vertical="top"/>
    </xf>
    <xf numFmtId="0" fontId="13" fillId="0" borderId="26" xfId="0" applyFont="1" applyBorder="1" applyAlignment="1">
      <alignment horizontal="center" vertical="top" wrapText="1"/>
    </xf>
    <xf numFmtId="0" fontId="7" fillId="0" borderId="29" xfId="0" applyFont="1" applyBorder="1" applyAlignment="1">
      <alignment horizontal="center" vertical="top"/>
    </xf>
    <xf numFmtId="0" fontId="13" fillId="0" borderId="4" xfId="0" applyFont="1" applyBorder="1" applyAlignment="1">
      <alignment horizontal="left" vertical="top" wrapText="1" indent="1"/>
    </xf>
    <xf numFmtId="0" fontId="7" fillId="0" borderId="1" xfId="0" applyFont="1" applyBorder="1" applyAlignment="1">
      <alignment horizontal="left" vertical="top" wrapText="1" indent="2"/>
    </xf>
    <xf numFmtId="165" fontId="7" fillId="17" borderId="1" xfId="0" applyNumberFormat="1" applyFont="1" applyFill="1" applyBorder="1" applyAlignment="1">
      <alignment horizontal="center" vertical="top" wrapText="1"/>
    </xf>
    <xf numFmtId="10" fontId="7" fillId="0" borderId="1" xfId="13" applyNumberFormat="1" applyFont="1" applyBorder="1" applyAlignment="1" applyProtection="1">
      <alignment horizontal="center" vertical="top"/>
    </xf>
    <xf numFmtId="165" fontId="7" fillId="0" borderId="1" xfId="0" applyNumberFormat="1" applyFont="1" applyBorder="1" applyAlignment="1">
      <alignment horizontal="center" vertical="top" wrapText="1"/>
    </xf>
    <xf numFmtId="165" fontId="7" fillId="0" borderId="1" xfId="0" applyNumberFormat="1" applyFont="1" applyBorder="1" applyAlignment="1">
      <alignment horizontal="center" vertical="top"/>
    </xf>
    <xf numFmtId="165" fontId="7" fillId="0" borderId="1" xfId="13" applyNumberFormat="1" applyFont="1" applyBorder="1" applyAlignment="1" applyProtection="1">
      <alignment horizontal="center" vertical="top"/>
    </xf>
    <xf numFmtId="10" fontId="7" fillId="15" borderId="1" xfId="0" applyNumberFormat="1" applyFont="1" applyFill="1" applyBorder="1" applyAlignment="1">
      <alignment horizontal="center" vertical="top"/>
    </xf>
    <xf numFmtId="10" fontId="7" fillId="20" borderId="1" xfId="0" applyNumberFormat="1" applyFont="1" applyFill="1" applyBorder="1" applyAlignment="1">
      <alignment horizontal="center" vertical="top"/>
    </xf>
    <xf numFmtId="10" fontId="13" fillId="20" borderId="1" xfId="13" applyNumberFormat="1" applyFont="1" applyFill="1" applyBorder="1" applyAlignment="1" applyProtection="1">
      <alignment horizontal="center" vertical="top"/>
    </xf>
    <xf numFmtId="165" fontId="7" fillId="20" borderId="1" xfId="0" applyNumberFormat="1" applyFont="1" applyFill="1" applyBorder="1" applyAlignment="1">
      <alignment horizontal="center" vertical="top"/>
    </xf>
    <xf numFmtId="165" fontId="13" fillId="0" borderId="1" xfId="0" applyNumberFormat="1" applyFont="1" applyBorder="1" applyAlignment="1">
      <alignment horizontal="center" vertical="top"/>
    </xf>
    <xf numFmtId="10" fontId="7" fillId="0" borderId="1" xfId="0" applyNumberFormat="1" applyFont="1" applyBorder="1" applyAlignment="1">
      <alignment horizontal="center" vertical="top"/>
    </xf>
    <xf numFmtId="0" fontId="7" fillId="0" borderId="2" xfId="0" applyFont="1" applyBorder="1" applyAlignment="1">
      <alignment horizontal="left" vertical="top" wrapText="1"/>
    </xf>
    <xf numFmtId="10" fontId="7" fillId="0" borderId="2" xfId="0" applyNumberFormat="1" applyFont="1" applyBorder="1" applyAlignment="1">
      <alignment horizontal="center" vertical="top"/>
    </xf>
    <xf numFmtId="165" fontId="7" fillId="17" borderId="1" xfId="11" applyNumberFormat="1" applyFont="1" applyFill="1" applyBorder="1" applyAlignment="1" applyProtection="1">
      <alignment horizontal="center" vertical="top" wrapText="1"/>
    </xf>
    <xf numFmtId="0" fontId="7" fillId="0" borderId="1" xfId="0" applyFont="1" applyBorder="1" applyAlignment="1">
      <alignment horizontal="center" vertical="top" wrapText="1"/>
    </xf>
    <xf numFmtId="165" fontId="7" fillId="0" borderId="1" xfId="11" applyNumberFormat="1" applyFont="1" applyBorder="1" applyAlignment="1" applyProtection="1">
      <alignment horizontal="center" vertical="top"/>
    </xf>
    <xf numFmtId="0" fontId="7" fillId="12" borderId="1" xfId="0" applyFont="1" applyFill="1" applyBorder="1" applyAlignment="1">
      <alignment horizontal="center" vertical="top" wrapText="1"/>
    </xf>
    <xf numFmtId="165" fontId="7" fillId="12" borderId="1" xfId="0" applyNumberFormat="1" applyFont="1" applyFill="1" applyBorder="1" applyAlignment="1">
      <alignment horizontal="center" vertical="top" wrapText="1"/>
    </xf>
    <xf numFmtId="0" fontId="13" fillId="17" borderId="1" xfId="0" applyFont="1" applyFill="1" applyBorder="1" applyAlignment="1">
      <alignment horizontal="center" vertical="top"/>
    </xf>
    <xf numFmtId="0" fontId="13" fillId="0" borderId="1" xfId="0" applyFont="1" applyBorder="1" applyAlignment="1">
      <alignment horizontal="center" vertical="top"/>
    </xf>
    <xf numFmtId="0" fontId="23" fillId="0" borderId="31" xfId="0" applyFont="1" applyBorder="1" applyAlignment="1">
      <alignment vertical="top"/>
    </xf>
    <xf numFmtId="2" fontId="31" fillId="13" borderId="1" xfId="0" applyNumberFormat="1" applyFont="1" applyFill="1" applyBorder="1" applyAlignment="1">
      <alignment horizontal="center" vertical="center"/>
    </xf>
    <xf numFmtId="165" fontId="31" fillId="13" borderId="1" xfId="0" applyNumberFormat="1" applyFont="1" applyFill="1" applyBorder="1" applyAlignment="1">
      <alignment horizontal="center" vertical="center"/>
    </xf>
    <xf numFmtId="0" fontId="23" fillId="0" borderId="34" xfId="0" applyFont="1" applyBorder="1" applyAlignment="1">
      <alignment vertical="top"/>
    </xf>
    <xf numFmtId="0" fontId="7" fillId="0" borderId="27" xfId="0" applyFont="1" applyBorder="1" applyAlignment="1">
      <alignment vertical="top"/>
    </xf>
    <xf numFmtId="0" fontId="7" fillId="0" borderId="28" xfId="0" applyFont="1" applyBorder="1" applyAlignment="1">
      <alignment vertical="top" wrapText="1"/>
    </xf>
    <xf numFmtId="0" fontId="7" fillId="0" borderId="28" xfId="0" applyFont="1" applyBorder="1" applyAlignment="1">
      <alignment horizontal="center" vertical="top" wrapText="1"/>
    </xf>
    <xf numFmtId="0" fontId="7" fillId="0" borderId="28" xfId="0" applyFont="1" applyBorder="1" applyAlignment="1">
      <alignment horizontal="center" vertical="top"/>
    </xf>
    <xf numFmtId="0" fontId="7" fillId="0" borderId="30" xfId="0" applyFont="1" applyBorder="1" applyAlignment="1">
      <alignment vertical="top"/>
    </xf>
    <xf numFmtId="0" fontId="31" fillId="13" borderId="0" xfId="0" applyFont="1" applyFill="1" applyAlignment="1">
      <alignment vertical="center" wrapText="1"/>
    </xf>
    <xf numFmtId="167" fontId="31" fillId="13" borderId="0" xfId="11" applyNumberFormat="1" applyFont="1" applyFill="1" applyBorder="1" applyAlignment="1" applyProtection="1">
      <alignment horizontal="center" vertical="center" wrapText="1"/>
    </xf>
    <xf numFmtId="0" fontId="7" fillId="0" borderId="32" xfId="0" applyFont="1" applyBorder="1" applyAlignment="1">
      <alignment vertical="top"/>
    </xf>
    <xf numFmtId="0" fontId="7" fillId="0" borderId="33" xfId="0" applyFont="1" applyBorder="1" applyAlignment="1">
      <alignment vertical="top" wrapText="1"/>
    </xf>
    <xf numFmtId="0" fontId="7" fillId="0" borderId="33" xfId="0" applyFont="1" applyBorder="1" applyAlignment="1">
      <alignment horizontal="center" vertical="top" wrapText="1"/>
    </xf>
    <xf numFmtId="0" fontId="7" fillId="0" borderId="33" xfId="0" applyFont="1" applyBorder="1" applyAlignment="1">
      <alignment horizontal="center" vertical="top"/>
    </xf>
    <xf numFmtId="0" fontId="7" fillId="0" borderId="35" xfId="0" applyFont="1" applyBorder="1" applyAlignment="1">
      <alignment vertical="top"/>
    </xf>
    <xf numFmtId="0" fontId="13" fillId="21" borderId="1" xfId="0" applyFont="1" applyFill="1" applyBorder="1" applyAlignment="1">
      <alignment horizontal="center" vertical="top" wrapText="1"/>
    </xf>
    <xf numFmtId="0" fontId="13" fillId="20" borderId="1" xfId="0" applyFont="1" applyFill="1" applyBorder="1" applyAlignment="1">
      <alignment horizontal="left" vertical="center" wrapText="1"/>
    </xf>
    <xf numFmtId="10" fontId="13" fillId="20" borderId="1" xfId="0" applyNumberFormat="1" applyFont="1" applyFill="1" applyBorder="1" applyAlignment="1">
      <alignment horizontal="center" vertical="top" wrapText="1"/>
    </xf>
    <xf numFmtId="165" fontId="13" fillId="20" borderId="1" xfId="0" applyNumberFormat="1" applyFont="1" applyFill="1" applyBorder="1" applyAlignment="1">
      <alignment horizontal="center" vertical="top" wrapText="1"/>
    </xf>
    <xf numFmtId="0" fontId="7" fillId="0" borderId="1" xfId="0" applyFont="1" applyBorder="1" applyAlignment="1">
      <alignment horizontal="left" vertical="center" wrapText="1"/>
    </xf>
    <xf numFmtId="10" fontId="7" fillId="15" borderId="1" xfId="13" applyNumberFormat="1" applyFont="1" applyFill="1" applyBorder="1" applyAlignment="1" applyProtection="1">
      <alignment horizontal="center" vertical="top" wrapText="1"/>
    </xf>
    <xf numFmtId="165" fontId="7" fillId="21" borderId="1" xfId="0" applyNumberFormat="1" applyFont="1" applyFill="1" applyBorder="1" applyAlignment="1">
      <alignment horizontal="center" vertical="top" wrapText="1"/>
    </xf>
    <xf numFmtId="0" fontId="13" fillId="20" borderId="1" xfId="0" applyFont="1" applyFill="1" applyBorder="1" applyAlignment="1">
      <alignment vertical="top" wrapText="1"/>
    </xf>
    <xf numFmtId="165" fontId="7" fillId="20" borderId="1" xfId="0" applyNumberFormat="1" applyFont="1" applyFill="1" applyBorder="1" applyAlignment="1">
      <alignment horizontal="center" vertical="top" wrapText="1"/>
    </xf>
    <xf numFmtId="0" fontId="7" fillId="0" borderId="1" xfId="0" applyFont="1" applyBorder="1" applyAlignment="1">
      <alignment vertical="top" wrapText="1"/>
    </xf>
    <xf numFmtId="10" fontId="7" fillId="15" borderId="1" xfId="0" applyNumberFormat="1" applyFont="1" applyFill="1" applyBorder="1" applyAlignment="1">
      <alignment horizontal="center" vertical="top" wrapText="1"/>
    </xf>
    <xf numFmtId="0" fontId="35" fillId="0" borderId="1" xfId="0" applyFont="1" applyBorder="1" applyAlignment="1">
      <alignment vertical="top" wrapText="1"/>
    </xf>
    <xf numFmtId="0" fontId="13" fillId="20" borderId="2" xfId="0" applyFont="1" applyFill="1" applyBorder="1" applyAlignment="1">
      <alignment vertical="top" wrapText="1"/>
    </xf>
    <xf numFmtId="10" fontId="13" fillId="20" borderId="2" xfId="0" applyNumberFormat="1" applyFont="1" applyFill="1" applyBorder="1" applyAlignment="1">
      <alignment horizontal="center" vertical="top" wrapText="1"/>
    </xf>
    <xf numFmtId="165" fontId="13" fillId="20" borderId="2" xfId="0" applyNumberFormat="1" applyFont="1" applyFill="1" applyBorder="1" applyAlignment="1">
      <alignment horizontal="center" vertical="top" wrapText="1"/>
    </xf>
    <xf numFmtId="0" fontId="7" fillId="0" borderId="2" xfId="0" applyFont="1" applyBorder="1" applyAlignment="1">
      <alignment horizontal="center" vertical="top" wrapText="1"/>
    </xf>
    <xf numFmtId="0" fontId="13" fillId="0" borderId="1" xfId="4" applyFont="1" applyBorder="1" applyAlignment="1">
      <alignment horizontal="center" vertical="center" wrapText="1"/>
    </xf>
    <xf numFmtId="0" fontId="13" fillId="15" borderId="1" xfId="4" applyFont="1" applyFill="1" applyBorder="1" applyAlignment="1">
      <alignment horizontal="center" vertical="top" wrapText="1"/>
    </xf>
    <xf numFmtId="0" fontId="13" fillId="17" borderId="1" xfId="4" applyFont="1" applyFill="1" applyBorder="1" applyAlignment="1">
      <alignment horizontal="center" vertical="top" wrapText="1"/>
    </xf>
    <xf numFmtId="0" fontId="13" fillId="21" borderId="1" xfId="4" applyFont="1" applyFill="1" applyBorder="1" applyAlignment="1">
      <alignment horizontal="center" vertical="top" wrapText="1"/>
    </xf>
    <xf numFmtId="0" fontId="13" fillId="20" borderId="1" xfId="4" applyFont="1" applyFill="1" applyBorder="1" applyAlignment="1">
      <alignment vertical="top" wrapText="1"/>
    </xf>
    <xf numFmtId="9" fontId="13" fillId="20" borderId="1" xfId="4" applyNumberFormat="1" applyFont="1" applyFill="1" applyBorder="1" applyAlignment="1">
      <alignment horizontal="center" vertical="top" wrapText="1"/>
    </xf>
    <xf numFmtId="165" fontId="7" fillId="20" borderId="1" xfId="4" applyNumberFormat="1" applyFont="1" applyFill="1" applyBorder="1" applyAlignment="1">
      <alignment horizontal="center" vertical="top" wrapText="1"/>
    </xf>
    <xf numFmtId="165" fontId="13" fillId="20" borderId="1" xfId="4" applyNumberFormat="1" applyFont="1" applyFill="1" applyBorder="1" applyAlignment="1">
      <alignment horizontal="center" vertical="top" wrapText="1"/>
    </xf>
    <xf numFmtId="10" fontId="7" fillId="15" borderId="1" xfId="4" applyNumberFormat="1" applyFont="1" applyFill="1" applyBorder="1" applyAlignment="1">
      <alignment horizontal="center" vertical="top" wrapText="1"/>
    </xf>
    <xf numFmtId="165" fontId="7" fillId="17" borderId="1" xfId="4" applyNumberFormat="1" applyFont="1" applyFill="1" applyBorder="1" applyAlignment="1">
      <alignment horizontal="center" vertical="top" wrapText="1"/>
    </xf>
    <xf numFmtId="165" fontId="7" fillId="21" borderId="1" xfId="4" applyNumberFormat="1" applyFont="1" applyFill="1" applyBorder="1" applyAlignment="1">
      <alignment horizontal="center" vertical="top" wrapText="1"/>
    </xf>
    <xf numFmtId="0" fontId="13" fillId="20" borderId="36" xfId="0" applyFont="1" applyFill="1" applyBorder="1" applyAlignment="1">
      <alignment vertical="top" wrapText="1"/>
    </xf>
    <xf numFmtId="9" fontId="33" fillId="20" borderId="36" xfId="0" applyNumberFormat="1" applyFont="1" applyFill="1" applyBorder="1" applyAlignment="1">
      <alignment horizontal="center" vertical="top" wrapText="1"/>
    </xf>
    <xf numFmtId="165" fontId="33" fillId="20" borderId="3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7" fillId="0" borderId="36" xfId="0" applyFont="1" applyBorder="1" applyAlignment="1">
      <alignment horizontal="center" vertical="top"/>
    </xf>
    <xf numFmtId="2" fontId="31" fillId="13" borderId="0" xfId="0" applyNumberFormat="1" applyFont="1" applyFill="1" applyAlignment="1">
      <alignment horizontal="center" vertical="center"/>
    </xf>
    <xf numFmtId="166" fontId="31" fillId="13" borderId="0" xfId="11" applyNumberFormat="1" applyFont="1" applyFill="1" applyBorder="1" applyAlignment="1" applyProtection="1">
      <alignment horizontal="center" vertical="center" wrapText="1"/>
    </xf>
    <xf numFmtId="165" fontId="13" fillId="20" borderId="1" xfId="0" applyNumberFormat="1" applyFont="1" applyFill="1" applyBorder="1" applyAlignment="1">
      <alignment horizontal="center" vertical="top"/>
    </xf>
    <xf numFmtId="0" fontId="7" fillId="0" borderId="0" xfId="8" applyFont="1" applyAlignment="1" applyProtection="1">
      <alignment horizontal="left" vertical="top"/>
      <protection locked="0"/>
    </xf>
    <xf numFmtId="49" fontId="13" fillId="0" borderId="33" xfId="8" applyNumberFormat="1" applyFont="1" applyBorder="1" applyAlignment="1" applyProtection="1">
      <alignment vertical="center" wrapText="1"/>
      <protection locked="0"/>
    </xf>
    <xf numFmtId="49" fontId="13" fillId="0" borderId="35" xfId="8" applyNumberFormat="1" applyFont="1" applyBorder="1" applyAlignment="1" applyProtection="1">
      <alignment vertical="center" wrapText="1"/>
      <protection locked="0"/>
    </xf>
    <xf numFmtId="0" fontId="7" fillId="0" borderId="0" xfId="8" applyFont="1" applyAlignment="1" applyProtection="1">
      <alignment horizontal="center" vertical="top"/>
      <protection locked="0"/>
    </xf>
    <xf numFmtId="3" fontId="7" fillId="0" borderId="0" xfId="8" applyNumberFormat="1" applyFont="1" applyAlignment="1" applyProtection="1">
      <alignment horizontal="left" vertical="top"/>
      <protection locked="0"/>
    </xf>
    <xf numFmtId="49" fontId="7" fillId="0" borderId="0" xfId="8" applyNumberFormat="1" applyFont="1" applyAlignment="1" applyProtection="1">
      <alignment horizontal="center" vertical="top"/>
      <protection locked="0"/>
    </xf>
    <xf numFmtId="49" fontId="7" fillId="0" borderId="0" xfId="8" applyNumberFormat="1" applyFont="1" applyAlignment="1" applyProtection="1">
      <alignment horizontal="left" vertical="top"/>
      <protection locked="0"/>
    </xf>
    <xf numFmtId="0" fontId="34" fillId="0" borderId="0" xfId="8" applyFont="1" applyAlignment="1" applyProtection="1">
      <alignment horizontal="center" vertical="top"/>
      <protection locked="0"/>
    </xf>
    <xf numFmtId="49" fontId="13" fillId="0" borderId="0" xfId="8" applyNumberFormat="1" applyFont="1" applyAlignment="1">
      <alignment vertical="top"/>
    </xf>
    <xf numFmtId="0" fontId="7" fillId="0" borderId="0" xfId="8" applyFont="1" applyAlignment="1">
      <alignment horizontal="center" vertical="top"/>
    </xf>
    <xf numFmtId="0" fontId="7" fillId="0" borderId="0" xfId="8" applyFont="1" applyAlignment="1">
      <alignment horizontal="left" vertical="top"/>
    </xf>
    <xf numFmtId="49" fontId="13" fillId="0" borderId="1" xfId="8" applyNumberFormat="1" applyFont="1" applyBorder="1" applyAlignment="1">
      <alignment horizontal="center" vertical="center"/>
    </xf>
    <xf numFmtId="49" fontId="13" fillId="0" borderId="10" xfId="8" applyNumberFormat="1" applyFont="1" applyBorder="1" applyAlignment="1">
      <alignment horizontal="left" vertical="center"/>
    </xf>
    <xf numFmtId="49" fontId="13" fillId="0" borderId="10" xfId="8" applyNumberFormat="1" applyFont="1" applyBorder="1" applyAlignment="1">
      <alignment horizontal="center" vertical="center"/>
    </xf>
    <xf numFmtId="49" fontId="13" fillId="0" borderId="11" xfId="8" applyNumberFormat="1" applyFont="1" applyBorder="1" applyAlignment="1">
      <alignment horizontal="center" vertical="center"/>
    </xf>
    <xf numFmtId="0" fontId="13" fillId="0" borderId="4" xfId="8" applyFont="1" applyBorder="1" applyAlignment="1">
      <alignment horizontal="center" vertical="center"/>
    </xf>
    <xf numFmtId="9" fontId="13" fillId="0" borderId="4" xfId="13" applyFont="1" applyFill="1" applyBorder="1" applyAlignment="1" applyProtection="1">
      <alignment horizontal="center" vertical="center"/>
    </xf>
    <xf numFmtId="10" fontId="13" fillId="0" borderId="4" xfId="13" applyNumberFormat="1" applyFont="1" applyFill="1" applyBorder="1" applyAlignment="1" applyProtection="1">
      <alignment horizontal="center" vertical="center"/>
    </xf>
    <xf numFmtId="10" fontId="13" fillId="0" borderId="4" xfId="8" applyNumberFormat="1" applyFont="1" applyBorder="1" applyAlignment="1">
      <alignment horizontal="center" vertical="center" wrapText="1"/>
    </xf>
    <xf numFmtId="49" fontId="7" fillId="0" borderId="1" xfId="8" applyNumberFormat="1" applyFont="1" applyBorder="1" applyAlignment="1">
      <alignment horizontal="center" vertical="center"/>
    </xf>
    <xf numFmtId="49" fontId="7" fillId="0" borderId="1" xfId="8" applyNumberFormat="1" applyFont="1" applyBorder="1" applyAlignment="1">
      <alignment horizontal="left" vertical="center"/>
    </xf>
    <xf numFmtId="9" fontId="7" fillId="0" borderId="4" xfId="13" applyFont="1" applyFill="1" applyBorder="1" applyAlignment="1" applyProtection="1">
      <alignment horizontal="center" vertical="center"/>
    </xf>
    <xf numFmtId="10" fontId="7" fillId="0" borderId="4" xfId="13" applyNumberFormat="1" applyFont="1" applyFill="1" applyBorder="1" applyAlignment="1" applyProtection="1">
      <alignment horizontal="center" vertical="center"/>
    </xf>
    <xf numFmtId="10" fontId="7" fillId="0" borderId="4" xfId="8" applyNumberFormat="1" applyFont="1" applyBorder="1" applyAlignment="1">
      <alignment horizontal="center" vertical="center" wrapText="1"/>
    </xf>
    <xf numFmtId="49" fontId="13" fillId="0" borderId="1" xfId="8" applyNumberFormat="1" applyFont="1" applyBorder="1" applyAlignment="1">
      <alignment horizontal="center" vertical="top"/>
    </xf>
    <xf numFmtId="49" fontId="13" fillId="0" borderId="3" xfId="8" applyNumberFormat="1" applyFont="1" applyBorder="1" applyAlignment="1">
      <alignment horizontal="left" vertical="top"/>
    </xf>
    <xf numFmtId="0" fontId="13" fillId="0" borderId="6" xfId="8" applyFont="1" applyBorder="1" applyAlignment="1">
      <alignment horizontal="left" vertical="top" wrapText="1"/>
    </xf>
    <xf numFmtId="0" fontId="13" fillId="0" borderId="1" xfId="8" applyFont="1" applyBorder="1" applyAlignment="1">
      <alignment horizontal="center" vertical="center" wrapText="1"/>
    </xf>
    <xf numFmtId="0" fontId="13" fillId="0" borderId="1" xfId="8" applyFont="1" applyBorder="1" applyAlignment="1">
      <alignment horizontal="center" vertical="center"/>
    </xf>
    <xf numFmtId="49" fontId="7" fillId="0" borderId="1" xfId="8" applyNumberFormat="1" applyFont="1" applyBorder="1" applyAlignment="1">
      <alignment horizontal="center" vertical="top"/>
    </xf>
    <xf numFmtId="0" fontId="7" fillId="0" borderId="1" xfId="8" applyFont="1" applyBorder="1" applyAlignment="1">
      <alignment horizontal="center" vertical="center" wrapText="1"/>
    </xf>
    <xf numFmtId="49" fontId="7" fillId="0" borderId="1" xfId="8" applyNumberFormat="1" applyFont="1" applyBorder="1" applyAlignment="1">
      <alignment vertical="top"/>
    </xf>
    <xf numFmtId="49" fontId="7" fillId="0" borderId="3" xfId="8" applyNumberFormat="1" applyFont="1" applyBorder="1" applyAlignment="1">
      <alignment vertical="top"/>
    </xf>
    <xf numFmtId="49" fontId="7" fillId="0" borderId="1" xfId="8" applyNumberFormat="1" applyFont="1" applyBorder="1" applyAlignment="1">
      <alignment vertical="center"/>
    </xf>
    <xf numFmtId="9" fontId="7" fillId="0" borderId="1" xfId="8" applyNumberFormat="1" applyFont="1" applyBorder="1" applyAlignment="1">
      <alignment horizontal="center" vertical="center"/>
    </xf>
    <xf numFmtId="10" fontId="7" fillId="0" borderId="1" xfId="8" applyNumberFormat="1" applyFont="1" applyBorder="1" applyAlignment="1">
      <alignment horizontal="center" vertical="center"/>
    </xf>
    <xf numFmtId="10" fontId="13" fillId="0" borderId="1" xfId="8" applyNumberFormat="1" applyFont="1" applyBorder="1" applyAlignment="1">
      <alignment horizontal="center" vertical="center"/>
    </xf>
    <xf numFmtId="1" fontId="13" fillId="0" borderId="1" xfId="8" applyNumberFormat="1" applyFont="1" applyBorder="1" applyAlignment="1">
      <alignment horizontal="center" vertical="center"/>
    </xf>
    <xf numFmtId="49" fontId="7" fillId="0" borderId="0" xfId="8" applyNumberFormat="1" applyFont="1" applyAlignment="1">
      <alignment horizontal="center" vertical="top"/>
    </xf>
    <xf numFmtId="0" fontId="7" fillId="0" borderId="0" xfId="8" applyFont="1" applyAlignment="1">
      <alignment horizontal="left" vertical="top" wrapText="1"/>
    </xf>
    <xf numFmtId="10" fontId="7" fillId="0" borderId="0" xfId="8" applyNumberFormat="1" applyFont="1" applyAlignment="1">
      <alignment horizontal="center" vertical="top"/>
    </xf>
    <xf numFmtId="0" fontId="7" fillId="0" borderId="1" xfId="8" applyFont="1" applyBorder="1" applyAlignment="1">
      <alignment horizontal="center" vertical="top" wrapText="1"/>
    </xf>
    <xf numFmtId="0" fontId="7" fillId="0" borderId="1" xfId="8" applyFont="1" applyBorder="1" applyAlignment="1">
      <alignment horizontal="center" vertical="top"/>
    </xf>
    <xf numFmtId="10" fontId="13" fillId="0" borderId="1" xfId="8" applyNumberFormat="1" applyFont="1" applyBorder="1" applyAlignment="1">
      <alignment horizontal="center" vertical="top"/>
    </xf>
    <xf numFmtId="1" fontId="13" fillId="0" borderId="1" xfId="8" applyNumberFormat="1" applyFont="1" applyBorder="1" applyAlignment="1">
      <alignment horizontal="center" vertical="top"/>
    </xf>
    <xf numFmtId="0" fontId="7" fillId="0" borderId="0" xfId="0" applyFont="1" applyProtection="1">
      <protection locked="0"/>
    </xf>
    <xf numFmtId="0" fontId="37" fillId="0" borderId="34" xfId="9" applyFont="1" applyBorder="1" applyAlignment="1">
      <alignment vertical="top" wrapText="1"/>
    </xf>
    <xf numFmtId="0" fontId="37" fillId="0" borderId="31" xfId="9" applyFont="1" applyBorder="1" applyAlignment="1">
      <alignment horizontal="left" vertical="top" wrapText="1"/>
    </xf>
    <xf numFmtId="0" fontId="37" fillId="0" borderId="34" xfId="9" applyFont="1" applyBorder="1" applyAlignment="1">
      <alignment horizontal="left" vertical="top" wrapText="1"/>
    </xf>
    <xf numFmtId="0" fontId="37" fillId="0" borderId="0" xfId="9" applyFont="1" applyAlignment="1">
      <alignment horizontal="left" vertical="top" wrapText="1"/>
    </xf>
    <xf numFmtId="0" fontId="11" fillId="0" borderId="0" xfId="0" applyFont="1" applyAlignment="1">
      <alignment vertical="center" wrapText="1"/>
    </xf>
    <xf numFmtId="0" fontId="36" fillId="0" borderId="40" xfId="9" applyFont="1" applyBorder="1" applyAlignment="1">
      <alignment horizontal="center" vertical="top" wrapText="1"/>
    </xf>
    <xf numFmtId="0" fontId="36" fillId="0" borderId="38" xfId="9" applyFont="1" applyBorder="1" applyAlignment="1">
      <alignment horizontal="center" vertical="top" wrapText="1"/>
    </xf>
    <xf numFmtId="0" fontId="36" fillId="0" borderId="40" xfId="9" applyFont="1" applyBorder="1" applyAlignment="1">
      <alignment vertical="top" wrapText="1"/>
    </xf>
    <xf numFmtId="0" fontId="21" fillId="0" borderId="38" xfId="9" applyFont="1" applyBorder="1" applyAlignment="1">
      <alignment horizontal="center" vertical="top" wrapText="1"/>
    </xf>
    <xf numFmtId="0" fontId="21" fillId="0" borderId="38" xfId="9" applyFont="1" applyBorder="1" applyAlignment="1">
      <alignment horizontal="center" vertical="center" wrapText="1"/>
    </xf>
    <xf numFmtId="0" fontId="37" fillId="26" borderId="0" xfId="9" applyFont="1" applyFill="1" applyAlignment="1">
      <alignment vertical="top" wrapText="1"/>
    </xf>
    <xf numFmtId="0" fontId="37" fillId="0" borderId="0" xfId="9" applyFont="1" applyAlignment="1">
      <alignment vertical="top" wrapText="1"/>
    </xf>
    <xf numFmtId="0" fontId="21" fillId="0" borderId="0" xfId="9" applyFont="1" applyAlignment="1">
      <alignment vertical="top"/>
    </xf>
    <xf numFmtId="0" fontId="21" fillId="0" borderId="0" xfId="9" applyFont="1" applyAlignment="1">
      <alignment horizontal="left" vertical="top"/>
    </xf>
    <xf numFmtId="0" fontId="21" fillId="26" borderId="0" xfId="9" applyFont="1" applyFill="1" applyAlignment="1">
      <alignment horizontal="left" vertical="top" wrapText="1"/>
    </xf>
    <xf numFmtId="0" fontId="40" fillId="0" borderId="31" xfId="9" applyFont="1" applyBorder="1"/>
    <xf numFmtId="0" fontId="40" fillId="0" borderId="0" xfId="9" applyFont="1"/>
    <xf numFmtId="0" fontId="40" fillId="0" borderId="34" xfId="9" applyFont="1" applyBorder="1"/>
    <xf numFmtId="0" fontId="8" fillId="0" borderId="31" xfId="9" applyBorder="1"/>
    <xf numFmtId="0" fontId="8" fillId="0" borderId="34" xfId="9" applyBorder="1"/>
    <xf numFmtId="0" fontId="8" fillId="0" borderId="32" xfId="9" applyBorder="1"/>
    <xf numFmtId="0" fontId="8" fillId="0" borderId="33" xfId="9" applyBorder="1"/>
    <xf numFmtId="0" fontId="8" fillId="0" borderId="35" xfId="9" applyBorder="1"/>
    <xf numFmtId="0" fontId="44" fillId="0" borderId="57" xfId="9" applyFont="1" applyBorder="1" applyAlignment="1">
      <alignment horizontal="left" vertical="top" wrapText="1"/>
    </xf>
    <xf numFmtId="0" fontId="38" fillId="0" borderId="57" xfId="9" applyFont="1" applyBorder="1" applyAlignment="1">
      <alignment horizontal="center" vertical="center" wrapText="1"/>
    </xf>
    <xf numFmtId="0" fontId="8" fillId="0" borderId="31" xfId="9" applyBorder="1" applyAlignment="1">
      <alignment horizontal="center" vertical="top" wrapText="1"/>
    </xf>
    <xf numFmtId="0" fontId="8" fillId="0" borderId="34" xfId="9" applyBorder="1" applyAlignment="1">
      <alignment horizontal="center" vertical="top" wrapText="1"/>
    </xf>
    <xf numFmtId="0" fontId="8" fillId="0" borderId="32" xfId="9" applyBorder="1" applyAlignment="1">
      <alignment horizontal="center" vertical="top" wrapText="1"/>
    </xf>
    <xf numFmtId="0" fontId="8" fillId="0" borderId="33" xfId="9" applyBorder="1" applyAlignment="1">
      <alignment horizontal="center" vertical="top" wrapText="1"/>
    </xf>
    <xf numFmtId="0" fontId="8" fillId="0" borderId="35" xfId="9" applyBorder="1" applyAlignment="1">
      <alignment horizontal="center" vertical="top" wrapText="1"/>
    </xf>
    <xf numFmtId="0" fontId="11" fillId="0" borderId="42" xfId="0" applyFont="1" applyBorder="1" applyAlignment="1" applyProtection="1">
      <alignment vertical="center" wrapText="1"/>
      <protection locked="0"/>
    </xf>
    <xf numFmtId="0" fontId="11" fillId="0" borderId="43" xfId="0" applyFont="1" applyBorder="1" applyAlignment="1" applyProtection="1">
      <alignment vertical="center" wrapText="1"/>
      <protection locked="0"/>
    </xf>
    <xf numFmtId="0" fontId="8" fillId="0" borderId="0" xfId="9" applyAlignment="1" applyProtection="1">
      <alignment horizontal="center" vertical="top" wrapText="1"/>
      <protection locked="0"/>
    </xf>
    <xf numFmtId="0" fontId="7" fillId="0" borderId="0" xfId="0" applyFont="1" applyAlignment="1" applyProtection="1">
      <alignment vertical="center"/>
      <protection locked="0"/>
    </xf>
    <xf numFmtId="0" fontId="7" fillId="0" borderId="0" xfId="0" applyFont="1" applyAlignment="1" applyProtection="1">
      <alignment horizontal="center"/>
      <protection locked="0"/>
    </xf>
    <xf numFmtId="0" fontId="7" fillId="0" borderId="0" xfId="0" applyFont="1" applyAlignment="1" applyProtection="1">
      <alignment horizontal="justify" vertical="center" wrapText="1"/>
      <protection locked="0"/>
    </xf>
    <xf numFmtId="0" fontId="18" fillId="2" borderId="1" xfId="0" applyFont="1" applyFill="1" applyBorder="1" applyAlignment="1">
      <alignment horizontal="center" vertical="center" wrapText="1" readingOrder="1"/>
    </xf>
    <xf numFmtId="0" fontId="5" fillId="0" borderId="40" xfId="0" applyFont="1" applyBorder="1" applyAlignment="1">
      <alignment horizontal="center" vertical="top" wrapText="1" readingOrder="1"/>
    </xf>
    <xf numFmtId="0" fontId="6" fillId="0" borderId="40" xfId="0" applyFont="1" applyBorder="1" applyAlignment="1">
      <alignment horizontal="right" vertical="top" wrapText="1" readingOrder="1"/>
    </xf>
    <xf numFmtId="0" fontId="12" fillId="0" borderId="1" xfId="0" applyFont="1" applyBorder="1" applyAlignment="1">
      <alignment horizontal="left" vertical="top" wrapText="1" readingOrder="1"/>
    </xf>
    <xf numFmtId="0" fontId="12" fillId="0" borderId="38" xfId="0" applyFont="1" applyBorder="1" applyAlignment="1">
      <alignment horizontal="center" vertical="top" wrapText="1"/>
    </xf>
    <xf numFmtId="0" fontId="6" fillId="0" borderId="40" xfId="0" applyFont="1" applyBorder="1" applyAlignment="1">
      <alignment horizontal="center" vertical="top" wrapText="1" readingOrder="1"/>
    </xf>
    <xf numFmtId="0" fontId="13" fillId="27" borderId="71" xfId="17" applyFont="1" applyFill="1" applyBorder="1" applyAlignment="1">
      <alignment horizontal="center" vertical="top" wrapText="1"/>
    </xf>
    <xf numFmtId="0" fontId="13" fillId="27" borderId="71" xfId="17" applyFont="1" applyFill="1" applyBorder="1" applyAlignment="1">
      <alignment vertical="top" wrapText="1"/>
    </xf>
    <xf numFmtId="0" fontId="13" fillId="27" borderId="22" xfId="17" applyFont="1" applyFill="1" applyBorder="1" applyAlignment="1">
      <alignment horizontal="center" vertical="top" wrapText="1"/>
    </xf>
    <xf numFmtId="0" fontId="13" fillId="27" borderId="21" xfId="17" applyFont="1" applyFill="1" applyBorder="1" applyAlignment="1">
      <alignment horizontal="center" vertical="top" wrapText="1"/>
    </xf>
    <xf numFmtId="0" fontId="13" fillId="27" borderId="19" xfId="17" applyFont="1" applyFill="1" applyBorder="1" applyAlignment="1">
      <alignment horizontal="center" vertical="top" wrapText="1"/>
    </xf>
    <xf numFmtId="0" fontId="13" fillId="27" borderId="73" xfId="17" applyFont="1" applyFill="1" applyBorder="1" applyAlignment="1">
      <alignment horizontal="center" vertical="top" wrapText="1"/>
    </xf>
    <xf numFmtId="0" fontId="13" fillId="27" borderId="20" xfId="17" applyFont="1" applyFill="1" applyBorder="1" applyAlignment="1">
      <alignment horizontal="center" vertical="top" wrapText="1"/>
    </xf>
    <xf numFmtId="0" fontId="13" fillId="27" borderId="15" xfId="17" applyFont="1" applyFill="1" applyBorder="1" applyAlignment="1">
      <alignment horizontal="center" vertical="top" wrapText="1"/>
    </xf>
    <xf numFmtId="0" fontId="13" fillId="27" borderId="15" xfId="17" applyFont="1" applyFill="1" applyBorder="1" applyAlignment="1">
      <alignment vertical="top" wrapText="1"/>
    </xf>
    <xf numFmtId="0" fontId="13" fillId="28" borderId="74" xfId="17" applyFont="1" applyFill="1" applyBorder="1" applyAlignment="1">
      <alignment horizontal="center" vertical="top" wrapText="1"/>
    </xf>
    <xf numFmtId="0" fontId="13" fillId="0" borderId="70" xfId="17" applyFont="1" applyBorder="1" applyAlignment="1">
      <alignment horizontal="center" vertical="top" wrapText="1"/>
    </xf>
    <xf numFmtId="0" fontId="7" fillId="0" borderId="71" xfId="17" applyFont="1" applyBorder="1" applyAlignment="1">
      <alignment horizontal="center" vertical="top" wrapText="1"/>
    </xf>
    <xf numFmtId="0" fontId="7" fillId="0" borderId="75" xfId="17" applyFont="1" applyBorder="1" applyAlignment="1">
      <alignment horizontal="center" vertical="top" wrapText="1"/>
    </xf>
    <xf numFmtId="0" fontId="7" fillId="0" borderId="16" xfId="17" applyFont="1" applyBorder="1" applyAlignment="1">
      <alignment horizontal="left" vertical="top" wrapText="1"/>
    </xf>
    <xf numFmtId="0" fontId="7" fillId="0" borderId="21" xfId="17" applyFont="1" applyBorder="1" applyAlignment="1">
      <alignment horizontal="center" vertical="top" wrapText="1"/>
    </xf>
    <xf numFmtId="0" fontId="7" fillId="0" borderId="21" xfId="17" quotePrefix="1" applyFont="1" applyBorder="1" applyAlignment="1">
      <alignment horizontal="center" vertical="top" wrapText="1"/>
    </xf>
    <xf numFmtId="0" fontId="7" fillId="0" borderId="19" xfId="17" applyFont="1" applyBorder="1" applyAlignment="1">
      <alignment vertical="top" wrapText="1"/>
    </xf>
    <xf numFmtId="0" fontId="7" fillId="0" borderId="21" xfId="17" quotePrefix="1" applyFont="1" applyBorder="1" applyAlignment="1">
      <alignment vertical="top" wrapText="1"/>
    </xf>
    <xf numFmtId="0" fontId="7" fillId="0" borderId="15" xfId="17" applyFont="1" applyBorder="1" applyAlignment="1">
      <alignment horizontal="center" vertical="top" wrapText="1"/>
    </xf>
    <xf numFmtId="0" fontId="7" fillId="0" borderId="15" xfId="17" applyFont="1" applyBorder="1" applyAlignment="1">
      <alignment vertical="top" wrapText="1"/>
    </xf>
    <xf numFmtId="0" fontId="7" fillId="0" borderId="15" xfId="17" applyFont="1" applyBorder="1" applyAlignment="1">
      <alignment horizontal="left" vertical="top" wrapText="1"/>
    </xf>
    <xf numFmtId="0" fontId="13" fillId="0" borderId="76" xfId="17" applyFont="1" applyBorder="1" applyAlignment="1">
      <alignment horizontal="center" vertical="top" wrapText="1"/>
    </xf>
    <xf numFmtId="0" fontId="7" fillId="0" borderId="15" xfId="17" quotePrefix="1" applyFont="1" applyBorder="1" applyAlignment="1">
      <alignment horizontal="center" vertical="top" wrapText="1"/>
    </xf>
    <xf numFmtId="0" fontId="7" fillId="0" borderId="20" xfId="17" applyFont="1" applyBorder="1" applyAlignment="1">
      <alignment vertical="top" wrapText="1"/>
    </xf>
    <xf numFmtId="0" fontId="7" fillId="0" borderId="18" xfId="17" applyFont="1" applyBorder="1" applyAlignment="1">
      <alignment horizontal="left" vertical="top" wrapText="1"/>
    </xf>
    <xf numFmtId="0" fontId="7" fillId="0" borderId="13" xfId="17" applyFont="1" applyBorder="1" applyAlignment="1">
      <alignment horizontal="left" vertical="top" wrapText="1"/>
    </xf>
    <xf numFmtId="0" fontId="7" fillId="0" borderId="15" xfId="17" quotePrefix="1" applyFont="1" applyBorder="1" applyAlignment="1">
      <alignment vertical="top" wrapText="1"/>
    </xf>
    <xf numFmtId="0" fontId="13" fillId="0" borderId="73" xfId="17" applyFont="1" applyBorder="1" applyAlignment="1">
      <alignment horizontal="center" vertical="top" wrapText="1"/>
    </xf>
    <xf numFmtId="0" fontId="13" fillId="28" borderId="70" xfId="17" applyFont="1" applyFill="1" applyBorder="1" applyAlignment="1">
      <alignment horizontal="center" vertical="top" wrapText="1"/>
    </xf>
    <xf numFmtId="0" fontId="7" fillId="0" borderId="20" xfId="17" applyFont="1" applyBorder="1" applyAlignment="1">
      <alignment horizontal="left" vertical="top" wrapText="1"/>
    </xf>
    <xf numFmtId="0" fontId="7" fillId="0" borderId="71" xfId="17" applyFont="1" applyBorder="1" applyAlignment="1">
      <alignment horizontal="left" vertical="top" wrapText="1"/>
    </xf>
    <xf numFmtId="0" fontId="7" fillId="0" borderId="71" xfId="17" quotePrefix="1" applyFont="1" applyBorder="1" applyAlignment="1">
      <alignment vertical="top" wrapText="1"/>
    </xf>
    <xf numFmtId="0" fontId="7" fillId="0" borderId="75" xfId="17" applyFont="1" applyBorder="1" applyAlignment="1">
      <alignment horizontal="left" vertical="top" wrapText="1"/>
    </xf>
    <xf numFmtId="0" fontId="7" fillId="0" borderId="21" xfId="17" applyFont="1" applyBorder="1" applyAlignment="1">
      <alignment horizontal="left" vertical="top" wrapText="1"/>
    </xf>
    <xf numFmtId="0" fontId="7" fillId="0" borderId="15" xfId="17" quotePrefix="1" applyFont="1" applyBorder="1" applyAlignment="1">
      <alignment horizontal="left" vertical="top" wrapText="1"/>
    </xf>
    <xf numFmtId="0" fontId="7" fillId="29" borderId="15" xfId="17" applyFont="1" applyFill="1" applyBorder="1" applyAlignment="1">
      <alignment vertical="top" wrapText="1"/>
    </xf>
    <xf numFmtId="0" fontId="35" fillId="0" borderId="12" xfId="17" applyFont="1" applyBorder="1" applyAlignment="1">
      <alignment vertical="top" wrapText="1"/>
    </xf>
    <xf numFmtId="0" fontId="7" fillId="0" borderId="12" xfId="17" applyFont="1" applyBorder="1" applyAlignment="1">
      <alignment vertical="top" wrapText="1"/>
    </xf>
    <xf numFmtId="0" fontId="7" fillId="0" borderId="12" xfId="17" applyFont="1" applyBorder="1" applyAlignment="1">
      <alignment horizontal="left" vertical="top" wrapText="1"/>
    </xf>
    <xf numFmtId="0" fontId="7" fillId="0" borderId="70" xfId="17" applyFont="1" applyBorder="1" applyAlignment="1">
      <alignment horizontal="center" vertical="top" wrapText="1"/>
    </xf>
    <xf numFmtId="0" fontId="7" fillId="0" borderId="76" xfId="17" applyFont="1" applyBorder="1" applyAlignment="1">
      <alignment horizontal="center" vertical="top" wrapText="1"/>
    </xf>
    <xf numFmtId="0" fontId="7" fillId="0" borderId="73" xfId="17" applyFont="1" applyBorder="1" applyAlignment="1">
      <alignment horizontal="center" vertical="top" wrapText="1"/>
    </xf>
    <xf numFmtId="0" fontId="7" fillId="29" borderId="70" xfId="17" applyFont="1" applyFill="1" applyBorder="1" applyAlignment="1">
      <alignment horizontal="center" vertical="top" wrapText="1"/>
    </xf>
    <xf numFmtId="0" fontId="7" fillId="29" borderId="71" xfId="17" applyFont="1" applyFill="1" applyBorder="1" applyAlignment="1">
      <alignment horizontal="left" vertical="top" wrapText="1"/>
    </xf>
    <xf numFmtId="0" fontId="7" fillId="29" borderId="71" xfId="17" applyFont="1" applyFill="1" applyBorder="1" applyAlignment="1">
      <alignment horizontal="center" vertical="top" wrapText="1"/>
    </xf>
    <xf numFmtId="0" fontId="7" fillId="29" borderId="13" xfId="17" applyFont="1" applyFill="1" applyBorder="1" applyAlignment="1">
      <alignment horizontal="left" vertical="top" wrapText="1"/>
    </xf>
    <xf numFmtId="0" fontId="7" fillId="29" borderId="15" xfId="17" applyFont="1" applyFill="1" applyBorder="1" applyAlignment="1">
      <alignment horizontal="center" vertical="top" wrapText="1"/>
    </xf>
    <xf numFmtId="0" fontId="7" fillId="29" borderId="20" xfId="17" applyFont="1" applyFill="1" applyBorder="1" applyAlignment="1">
      <alignment horizontal="left" vertical="top" wrapText="1"/>
    </xf>
    <xf numFmtId="0" fontId="7" fillId="29" borderId="76" xfId="17" applyFont="1" applyFill="1" applyBorder="1" applyAlignment="1">
      <alignment horizontal="center" vertical="top" wrapText="1"/>
    </xf>
    <xf numFmtId="0" fontId="7" fillId="29" borderId="75" xfId="17" applyFont="1" applyFill="1" applyBorder="1" applyAlignment="1">
      <alignment horizontal="left" vertical="top" wrapText="1"/>
    </xf>
    <xf numFmtId="0" fontId="7" fillId="29" borderId="75" xfId="17" applyFont="1" applyFill="1" applyBorder="1" applyAlignment="1">
      <alignment horizontal="center" vertical="top" wrapText="1"/>
    </xf>
    <xf numFmtId="0" fontId="7" fillId="29" borderId="16" xfId="17" applyFont="1" applyFill="1" applyBorder="1" applyAlignment="1">
      <alignment horizontal="left" vertical="top" wrapText="1"/>
    </xf>
    <xf numFmtId="0" fontId="7" fillId="29" borderId="73" xfId="17" applyFont="1" applyFill="1" applyBorder="1" applyAlignment="1">
      <alignment horizontal="center" vertical="top" wrapText="1"/>
    </xf>
    <xf numFmtId="0" fontId="7" fillId="29" borderId="21" xfId="17" applyFont="1" applyFill="1" applyBorder="1" applyAlignment="1">
      <alignment horizontal="left" vertical="top" wrapText="1"/>
    </xf>
    <xf numFmtId="0" fontId="7" fillId="29" borderId="21" xfId="17" applyFont="1" applyFill="1" applyBorder="1" applyAlignment="1">
      <alignment horizontal="center" vertical="top" wrapText="1"/>
    </xf>
    <xf numFmtId="0" fontId="7" fillId="29" borderId="18" xfId="17" applyFont="1" applyFill="1" applyBorder="1" applyAlignment="1">
      <alignment horizontal="left" vertical="top" wrapText="1"/>
    </xf>
    <xf numFmtId="0" fontId="7" fillId="0" borderId="20" xfId="17" applyFont="1" applyBorder="1" applyAlignment="1">
      <alignment horizontal="left" vertical="top"/>
    </xf>
    <xf numFmtId="0" fontId="7" fillId="0" borderId="70" xfId="17" applyFont="1" applyBorder="1" applyAlignment="1">
      <alignment vertical="top" wrapText="1"/>
    </xf>
    <xf numFmtId="0" fontId="7" fillId="0" borderId="76" xfId="17" applyFont="1" applyBorder="1" applyAlignment="1">
      <alignment vertical="top" wrapText="1"/>
    </xf>
    <xf numFmtId="0" fontId="7" fillId="0" borderId="77" xfId="17" applyFont="1" applyBorder="1" applyAlignment="1">
      <alignment horizontal="center" vertical="top" wrapText="1"/>
    </xf>
    <xf numFmtId="0" fontId="7" fillId="0" borderId="78" xfId="17" applyFont="1" applyBorder="1" applyAlignment="1">
      <alignment horizontal="center" vertical="top" wrapText="1"/>
    </xf>
    <xf numFmtId="0" fontId="7" fillId="0" borderId="79" xfId="17" applyFont="1" applyBorder="1" applyAlignment="1">
      <alignment horizontal="center" vertical="top" wrapText="1"/>
    </xf>
    <xf numFmtId="0" fontId="7" fillId="0" borderId="80" xfId="17" applyFont="1" applyBorder="1" applyAlignment="1">
      <alignment horizontal="left" vertical="top" wrapText="1"/>
    </xf>
    <xf numFmtId="0" fontId="7" fillId="0" borderId="80" xfId="17" applyFont="1" applyBorder="1" applyAlignment="1">
      <alignment horizontal="center" vertical="top" wrapText="1"/>
    </xf>
    <xf numFmtId="0" fontId="7" fillId="0" borderId="81" xfId="17" applyFont="1" applyBorder="1" applyAlignment="1">
      <alignment horizontal="center" vertical="top" wrapText="1"/>
    </xf>
    <xf numFmtId="0" fontId="7" fillId="0" borderId="81" xfId="17" quotePrefix="1" applyFont="1" applyBorder="1" applyAlignment="1">
      <alignment vertical="top" wrapText="1"/>
    </xf>
    <xf numFmtId="0" fontId="7" fillId="0" borderId="81" xfId="17" applyFont="1" applyBorder="1" applyAlignment="1">
      <alignment vertical="top" wrapText="1"/>
    </xf>
    <xf numFmtId="0" fontId="12" fillId="8" borderId="1" xfId="4" applyFont="1" applyFill="1" applyBorder="1" applyAlignment="1">
      <alignment vertical="top" wrapText="1"/>
    </xf>
    <xf numFmtId="0" fontId="7" fillId="0" borderId="0" xfId="17" applyFont="1"/>
    <xf numFmtId="0" fontId="13" fillId="7" borderId="1" xfId="4" applyFont="1" applyFill="1" applyBorder="1" applyAlignment="1">
      <alignment vertical="top"/>
    </xf>
    <xf numFmtId="0" fontId="12" fillId="15" borderId="1" xfId="4" applyFont="1" applyFill="1" applyBorder="1" applyAlignment="1">
      <alignment vertical="top" wrapText="1"/>
    </xf>
    <xf numFmtId="0" fontId="47" fillId="0" borderId="33" xfId="3" applyFont="1" applyBorder="1" applyAlignment="1">
      <alignment vertical="center" wrapText="1"/>
    </xf>
    <xf numFmtId="0" fontId="11" fillId="0" borderId="67" xfId="5" applyFont="1" applyBorder="1" applyAlignment="1">
      <alignment vertical="center" wrapText="1"/>
    </xf>
    <xf numFmtId="164" fontId="12" fillId="0" borderId="1" xfId="11" applyFont="1" applyBorder="1" applyAlignment="1" applyProtection="1">
      <alignment horizontal="center" vertical="top" wrapText="1"/>
      <protection locked="0"/>
    </xf>
    <xf numFmtId="0" fontId="12" fillId="0" borderId="1" xfId="6" quotePrefix="1" applyFont="1" applyBorder="1" applyAlignment="1" applyProtection="1">
      <alignment horizontal="center" vertical="top" wrapText="1"/>
      <protection locked="0"/>
    </xf>
    <xf numFmtId="0" fontId="7" fillId="0" borderId="1" xfId="8" applyFont="1" applyBorder="1" applyAlignment="1" applyProtection="1">
      <alignment vertical="top"/>
      <protection locked="0"/>
    </xf>
    <xf numFmtId="0" fontId="12" fillId="0" borderId="1" xfId="6" applyFont="1" applyBorder="1" applyAlignment="1" applyProtection="1">
      <alignment horizontal="right" vertical="top" wrapText="1"/>
      <protection locked="0"/>
    </xf>
    <xf numFmtId="0" fontId="12" fillId="0" borderId="4" xfId="6" quotePrefix="1" applyFont="1" applyBorder="1" applyAlignment="1" applyProtection="1">
      <alignment horizontal="center" vertical="top" wrapText="1"/>
      <protection locked="0"/>
    </xf>
    <xf numFmtId="0" fontId="61" fillId="0" borderId="1" xfId="0" applyFont="1" applyBorder="1" applyAlignment="1">
      <alignment horizontal="left" vertical="top" wrapText="1"/>
    </xf>
    <xf numFmtId="168" fontId="12" fillId="0" borderId="1" xfId="11" applyNumberFormat="1" applyFont="1" applyBorder="1" applyAlignment="1" applyProtection="1">
      <alignment horizontal="center" vertical="top" wrapText="1"/>
      <protection locked="0"/>
    </xf>
    <xf numFmtId="0" fontId="7" fillId="0" borderId="1" xfId="8" applyFont="1" applyBorder="1" applyAlignment="1" applyProtection="1">
      <alignment horizontal="center" vertical="top"/>
      <protection locked="0"/>
    </xf>
    <xf numFmtId="0" fontId="7" fillId="0" borderId="1" xfId="0" applyFont="1" applyBorder="1" applyAlignment="1">
      <alignment horizontal="left" vertical="top" wrapText="1"/>
    </xf>
    <xf numFmtId="168" fontId="12" fillId="0" borderId="1" xfId="11" applyNumberFormat="1" applyFont="1" applyBorder="1" applyAlignment="1" applyProtection="1">
      <alignment horizontal="right" vertical="top" wrapText="1"/>
      <protection locked="0"/>
    </xf>
    <xf numFmtId="0" fontId="12" fillId="0" borderId="4" xfId="6" applyFont="1" applyBorder="1" applyAlignment="1">
      <alignment horizontal="center" vertical="top" wrapText="1"/>
    </xf>
    <xf numFmtId="0" fontId="12" fillId="0" borderId="2" xfId="6" applyFont="1" applyBorder="1" applyAlignment="1" applyProtection="1">
      <alignment vertical="top" wrapText="1"/>
      <protection locked="0"/>
    </xf>
    <xf numFmtId="41" fontId="12" fillId="0" borderId="4" xfId="14" applyFont="1" applyFill="1" applyBorder="1" applyAlignment="1">
      <alignment horizontal="center" vertical="top" wrapText="1"/>
    </xf>
    <xf numFmtId="0" fontId="61" fillId="0" borderId="1" xfId="0" applyFont="1" applyBorder="1" applyAlignment="1">
      <alignment vertical="top" wrapText="1"/>
    </xf>
    <xf numFmtId="0" fontId="12" fillId="0" borderId="1" xfId="6" applyFont="1" applyBorder="1" applyAlignment="1">
      <alignment horizontal="center" vertical="top"/>
    </xf>
    <xf numFmtId="0" fontId="12" fillId="0" borderId="24" xfId="6" applyFont="1" applyBorder="1" applyAlignment="1" applyProtection="1">
      <alignment vertical="top" wrapText="1"/>
      <protection locked="0"/>
    </xf>
    <xf numFmtId="0" fontId="12" fillId="0" borderId="1" xfId="6" applyFont="1" applyBorder="1" applyAlignment="1">
      <alignment horizontal="center" vertical="top" wrapText="1"/>
    </xf>
    <xf numFmtId="0" fontId="12" fillId="0" borderId="4" xfId="6" applyFont="1" applyBorder="1" applyAlignment="1" applyProtection="1">
      <alignment vertical="top" wrapText="1"/>
      <protection locked="0"/>
    </xf>
    <xf numFmtId="0" fontId="12" fillId="0" borderId="1" xfId="6" applyFont="1" applyBorder="1" applyAlignment="1">
      <alignment vertical="top" wrapText="1"/>
    </xf>
    <xf numFmtId="0" fontId="7" fillId="0" borderId="4" xfId="8" applyFont="1" applyBorder="1" applyAlignment="1">
      <alignment horizontal="center" vertical="top"/>
    </xf>
    <xf numFmtId="0" fontId="7" fillId="0" borderId="0" xfId="8" applyFont="1" applyAlignment="1">
      <alignment vertical="top"/>
    </xf>
    <xf numFmtId="0" fontId="12" fillId="0" borderId="1" xfId="6" quotePrefix="1" applyFont="1" applyBorder="1" applyAlignment="1">
      <alignment horizontal="left" vertical="top" wrapText="1"/>
    </xf>
    <xf numFmtId="0" fontId="28" fillId="0" borderId="82" xfId="8" applyBorder="1"/>
    <xf numFmtId="41" fontId="7" fillId="0" borderId="0" xfId="14" applyFont="1" applyAlignment="1">
      <alignment vertical="top"/>
    </xf>
    <xf numFmtId="41" fontId="7" fillId="0" borderId="1" xfId="14" applyFont="1" applyBorder="1" applyAlignment="1">
      <alignment horizontal="center" vertical="top"/>
    </xf>
    <xf numFmtId="41" fontId="62" fillId="30" borderId="1" xfId="14" applyFont="1" applyFill="1" applyBorder="1" applyAlignment="1">
      <alignment vertical="top" wrapText="1"/>
    </xf>
    <xf numFmtId="3" fontId="62" fillId="0" borderId="1" xfId="0" applyNumberFormat="1" applyFont="1" applyBorder="1" applyAlignment="1">
      <alignment vertical="top"/>
    </xf>
    <xf numFmtId="3" fontId="62" fillId="30" borderId="1" xfId="0" applyNumberFormat="1" applyFont="1" applyFill="1" applyBorder="1" applyAlignment="1">
      <alignment vertical="top" wrapText="1"/>
    </xf>
    <xf numFmtId="3" fontId="62" fillId="8" borderId="1" xfId="0" applyNumberFormat="1" applyFont="1" applyFill="1" applyBorder="1" applyAlignment="1">
      <alignment vertical="top"/>
    </xf>
    <xf numFmtId="0" fontId="7" fillId="0" borderId="1" xfId="8" applyFont="1" applyBorder="1" applyAlignment="1">
      <alignment vertical="top"/>
    </xf>
    <xf numFmtId="3" fontId="62" fillId="8" borderId="1" xfId="0" applyNumberFormat="1" applyFont="1" applyFill="1" applyBorder="1" applyAlignment="1">
      <alignment vertical="top" wrapText="1"/>
    </xf>
    <xf numFmtId="0" fontId="12" fillId="0" borderId="1" xfId="0" applyFont="1" applyBorder="1" applyAlignment="1">
      <alignment vertical="top" wrapText="1"/>
    </xf>
    <xf numFmtId="41" fontId="62" fillId="30" borderId="1" xfId="14" applyFont="1" applyFill="1" applyBorder="1" applyAlignment="1">
      <alignment vertical="top"/>
    </xf>
    <xf numFmtId="41" fontId="62" fillId="0" borderId="1" xfId="24" applyFont="1" applyBorder="1" applyAlignment="1">
      <alignment vertical="top" wrapText="1"/>
    </xf>
    <xf numFmtId="41" fontId="62" fillId="0" borderId="1" xfId="24" quotePrefix="1" applyFont="1" applyBorder="1" applyAlignment="1">
      <alignment vertical="top" wrapText="1"/>
    </xf>
    <xf numFmtId="3" fontId="62" fillId="0" borderId="1" xfId="0" applyNumberFormat="1" applyFont="1" applyBorder="1" applyAlignment="1">
      <alignment vertical="top" wrapText="1"/>
    </xf>
    <xf numFmtId="3" fontId="62" fillId="0" borderId="1" xfId="18" applyNumberFormat="1" applyFont="1" applyBorder="1" applyAlignment="1">
      <alignment vertical="top" wrapText="1"/>
    </xf>
    <xf numFmtId="41" fontId="7" fillId="0" borderId="1" xfId="14" applyFont="1" applyFill="1" applyBorder="1" applyAlignment="1">
      <alignment vertical="top"/>
    </xf>
    <xf numFmtId="0" fontId="12" fillId="22" borderId="1" xfId="5" applyFont="1" applyFill="1" applyBorder="1" applyAlignment="1" applyProtection="1">
      <alignment horizontal="right" vertical="top" wrapText="1"/>
      <protection locked="0"/>
    </xf>
    <xf numFmtId="0" fontId="10" fillId="3" borderId="0" xfId="3" applyFill="1" applyAlignment="1">
      <alignment vertical="top"/>
    </xf>
    <xf numFmtId="0" fontId="22" fillId="0" borderId="0" xfId="25" applyFont="1" applyAlignment="1">
      <alignment vertical="center"/>
    </xf>
    <xf numFmtId="0" fontId="9" fillId="0" borderId="33" xfId="2" applyBorder="1" applyAlignment="1">
      <alignment horizontal="center" vertical="center"/>
    </xf>
    <xf numFmtId="0" fontId="22" fillId="0" borderId="0" xfId="25" applyFont="1"/>
    <xf numFmtId="0" fontId="13" fillId="5" borderId="2" xfId="25" applyFont="1" applyFill="1" applyBorder="1" applyAlignment="1">
      <alignment horizontal="center" vertical="center" wrapText="1"/>
    </xf>
    <xf numFmtId="0" fontId="13" fillId="5" borderId="48" xfId="25" applyFont="1" applyFill="1" applyBorder="1" applyAlignment="1">
      <alignment horizontal="center" vertical="center" wrapText="1"/>
    </xf>
    <xf numFmtId="0" fontId="12" fillId="0" borderId="40" xfId="5" applyFont="1" applyBorder="1" applyAlignment="1">
      <alignment horizontal="center" vertical="top" wrapText="1"/>
    </xf>
    <xf numFmtId="0" fontId="61" fillId="0" borderId="1" xfId="4" applyFont="1" applyBorder="1" applyAlignment="1">
      <alignment horizontal="left" vertical="top" wrapText="1"/>
    </xf>
    <xf numFmtId="0" fontId="61" fillId="0" borderId="1" xfId="4" applyFont="1" applyBorder="1" applyAlignment="1">
      <alignment vertical="top" wrapText="1"/>
    </xf>
    <xf numFmtId="0" fontId="12" fillId="0" borderId="1" xfId="6" quotePrefix="1" applyFont="1" applyBorder="1" applyAlignment="1">
      <alignment horizontal="left" vertical="center" wrapText="1"/>
    </xf>
    <xf numFmtId="0" fontId="22" fillId="0" borderId="1" xfId="25" applyFont="1" applyBorder="1"/>
    <xf numFmtId="0" fontId="12" fillId="0" borderId="46" xfId="5" applyFont="1" applyBorder="1" applyAlignment="1">
      <alignment horizontal="center" vertical="top" wrapText="1"/>
    </xf>
    <xf numFmtId="0" fontId="12" fillId="0" borderId="36" xfId="5" applyFont="1" applyBorder="1" applyAlignment="1">
      <alignment horizontal="center" vertical="top" wrapText="1"/>
    </xf>
    <xf numFmtId="0" fontId="25" fillId="3" borderId="53" xfId="25" applyFont="1" applyFill="1" applyBorder="1" applyAlignment="1">
      <alignment horizontal="center" vertical="center"/>
    </xf>
    <xf numFmtId="0" fontId="22" fillId="0" borderId="0" xfId="25" applyFont="1" applyAlignment="1">
      <alignment vertical="top"/>
    </xf>
    <xf numFmtId="0" fontId="22" fillId="0" borderId="0" xfId="25" applyFont="1" applyAlignment="1">
      <alignment horizontal="center"/>
    </xf>
    <xf numFmtId="0" fontId="22" fillId="0" borderId="0" xfId="25" applyFont="1" applyAlignment="1">
      <alignment horizontal="center" vertical="top"/>
    </xf>
    <xf numFmtId="0" fontId="13" fillId="0" borderId="28" xfId="0" applyFont="1" applyBorder="1" applyAlignment="1" applyProtection="1">
      <alignment horizontal="center" vertical="top" wrapText="1"/>
      <protection locked="0"/>
    </xf>
    <xf numFmtId="0" fontId="31" fillId="9" borderId="0" xfId="0" applyFont="1" applyFill="1" applyAlignment="1">
      <alignment horizontal="center" vertical="top" wrapText="1"/>
    </xf>
    <xf numFmtId="0" fontId="31" fillId="13" borderId="1" xfId="0" applyFont="1" applyFill="1" applyBorder="1" applyAlignment="1">
      <alignment horizontal="center" vertical="center" wrapText="1"/>
    </xf>
    <xf numFmtId="0" fontId="31" fillId="13" borderId="0" xfId="0" applyFont="1" applyFill="1" applyAlignment="1">
      <alignment horizontal="center" vertical="center" wrapText="1"/>
    </xf>
    <xf numFmtId="0" fontId="13" fillId="17" borderId="1" xfId="0" applyFont="1" applyFill="1" applyBorder="1" applyAlignment="1">
      <alignment horizontal="center" vertical="top" wrapText="1"/>
    </xf>
    <xf numFmtId="0" fontId="13" fillId="17" borderId="1" xfId="0"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13" fillId="0" borderId="1" xfId="0" applyFont="1" applyBorder="1" applyAlignment="1">
      <alignment horizontal="center" vertical="center" wrapText="1"/>
    </xf>
    <xf numFmtId="0" fontId="13" fillId="15" borderId="1" xfId="0" applyFont="1" applyFill="1" applyBorder="1" applyAlignment="1">
      <alignment horizontal="center" vertical="top" wrapText="1"/>
    </xf>
    <xf numFmtId="0" fontId="13" fillId="15" borderId="1" xfId="0" applyFont="1" applyFill="1" applyBorder="1" applyAlignment="1">
      <alignment horizontal="center" vertical="top"/>
    </xf>
    <xf numFmtId="0" fontId="13" fillId="0" borderId="1" xfId="0" applyFont="1" applyBorder="1" applyAlignment="1">
      <alignment horizontal="center" vertical="top" wrapText="1"/>
    </xf>
    <xf numFmtId="0" fontId="13" fillId="14" borderId="1" xfId="0" applyFont="1" applyFill="1" applyBorder="1" applyAlignment="1">
      <alignment horizontal="center" vertical="top" wrapText="1"/>
    </xf>
    <xf numFmtId="0" fontId="13" fillId="14" borderId="1" xfId="0" applyFont="1" applyFill="1" applyBorder="1" applyAlignment="1">
      <alignment horizontal="center" vertical="top"/>
    </xf>
    <xf numFmtId="0" fontId="7" fillId="0" borderId="3" xfId="8" applyFont="1" applyBorder="1" applyAlignment="1">
      <alignment horizontal="left" vertical="top"/>
    </xf>
    <xf numFmtId="0" fontId="7" fillId="0" borderId="5" xfId="8" applyFont="1" applyBorder="1" applyAlignment="1">
      <alignment horizontal="left" vertical="top"/>
    </xf>
    <xf numFmtId="0" fontId="7" fillId="0" borderId="6" xfId="8" applyFont="1" applyBorder="1" applyAlignment="1">
      <alignment horizontal="left" vertical="top"/>
    </xf>
    <xf numFmtId="49" fontId="13" fillId="0" borderId="3" xfId="8" applyNumberFormat="1" applyFont="1" applyBorder="1" applyAlignment="1">
      <alignment horizontal="center" vertical="top"/>
    </xf>
    <xf numFmtId="49" fontId="13" fillId="0" borderId="6" xfId="8" applyNumberFormat="1" applyFont="1" applyBorder="1" applyAlignment="1">
      <alignment horizontal="center" vertical="top"/>
    </xf>
    <xf numFmtId="49" fontId="24" fillId="0" borderId="41" xfId="8" applyNumberFormat="1" applyFont="1" applyBorder="1" applyAlignment="1" applyProtection="1">
      <alignment horizontal="center" vertical="top" wrapText="1"/>
      <protection locked="0"/>
    </xf>
    <xf numFmtId="49" fontId="24" fillId="0" borderId="42" xfId="8" applyNumberFormat="1" applyFont="1" applyBorder="1" applyAlignment="1" applyProtection="1">
      <alignment horizontal="center" vertical="top"/>
      <protection locked="0"/>
    </xf>
    <xf numFmtId="49" fontId="24" fillId="0" borderId="43" xfId="8" applyNumberFormat="1" applyFont="1" applyBorder="1" applyAlignment="1" applyProtection="1">
      <alignment horizontal="center" vertical="top"/>
      <protection locked="0"/>
    </xf>
    <xf numFmtId="49" fontId="13" fillId="0" borderId="32" xfId="8" applyNumberFormat="1" applyFont="1" applyBorder="1" applyAlignment="1" applyProtection="1">
      <alignment horizontal="left" vertical="center" wrapText="1"/>
      <protection locked="0"/>
    </xf>
    <xf numFmtId="49" fontId="13" fillId="0" borderId="33" xfId="8" applyNumberFormat="1" applyFont="1" applyBorder="1" applyAlignment="1" applyProtection="1">
      <alignment horizontal="left" vertical="center" wrapText="1"/>
      <protection locked="0"/>
    </xf>
    <xf numFmtId="49" fontId="13" fillId="0" borderId="42" xfId="8" applyNumberFormat="1" applyFont="1" applyBorder="1" applyAlignment="1" applyProtection="1">
      <alignment horizontal="left" vertical="center" wrapText="1"/>
      <protection locked="0"/>
    </xf>
    <xf numFmtId="49" fontId="13" fillId="11" borderId="2" xfId="8" applyNumberFormat="1" applyFont="1" applyFill="1" applyBorder="1" applyAlignment="1">
      <alignment horizontal="center" vertical="center"/>
    </xf>
    <xf numFmtId="49" fontId="13" fillId="11" borderId="4" xfId="8" applyNumberFormat="1" applyFont="1" applyFill="1" applyBorder="1" applyAlignment="1">
      <alignment horizontal="center" vertical="center"/>
    </xf>
    <xf numFmtId="49" fontId="13" fillId="11" borderId="1" xfId="8" applyNumberFormat="1" applyFont="1" applyFill="1" applyBorder="1" applyAlignment="1">
      <alignment horizontal="center" vertical="center"/>
    </xf>
    <xf numFmtId="0" fontId="13" fillId="11" borderId="2" xfId="8" applyFont="1" applyFill="1" applyBorder="1" applyAlignment="1">
      <alignment horizontal="center" vertical="center"/>
    </xf>
    <xf numFmtId="0" fontId="13" fillId="11" borderId="4" xfId="8" applyFont="1" applyFill="1" applyBorder="1" applyAlignment="1">
      <alignment horizontal="center" vertical="center"/>
    </xf>
    <xf numFmtId="0" fontId="13" fillId="11" borderId="1" xfId="8" applyFont="1" applyFill="1" applyBorder="1" applyAlignment="1">
      <alignment horizontal="center" vertical="center"/>
    </xf>
    <xf numFmtId="0" fontId="13" fillId="11" borderId="2" xfId="8" applyFont="1" applyFill="1" applyBorder="1" applyAlignment="1">
      <alignment horizontal="center" vertical="center" wrapText="1"/>
    </xf>
    <xf numFmtId="0" fontId="13" fillId="11" borderId="4" xfId="8" applyFont="1" applyFill="1" applyBorder="1" applyAlignment="1">
      <alignment horizontal="center" vertical="center" wrapText="1"/>
    </xf>
    <xf numFmtId="10" fontId="13" fillId="11" borderId="2" xfId="8" applyNumberFormat="1" applyFont="1" applyFill="1" applyBorder="1" applyAlignment="1">
      <alignment horizontal="center" vertical="center"/>
    </xf>
    <xf numFmtId="10" fontId="13" fillId="11" borderId="4" xfId="8" applyNumberFormat="1" applyFont="1" applyFill="1" applyBorder="1" applyAlignment="1">
      <alignment horizontal="center" vertical="center"/>
    </xf>
    <xf numFmtId="49" fontId="7" fillId="0" borderId="1" xfId="8" applyNumberFormat="1" applyFont="1" applyBorder="1" applyAlignment="1">
      <alignment vertical="center" wrapText="1"/>
    </xf>
    <xf numFmtId="49" fontId="7" fillId="0" borderId="3" xfId="8" applyNumberFormat="1" applyFont="1" applyBorder="1" applyAlignment="1">
      <alignment vertical="center" wrapText="1"/>
    </xf>
    <xf numFmtId="49" fontId="7" fillId="0" borderId="6" xfId="8" applyNumberFormat="1" applyFont="1" applyBorder="1" applyAlignment="1">
      <alignment vertical="center" wrapText="1"/>
    </xf>
    <xf numFmtId="0" fontId="12" fillId="0" borderId="2" xfId="6" quotePrefix="1" applyFont="1" applyBorder="1" applyAlignment="1" applyProtection="1">
      <alignment horizontal="center" vertical="top" wrapText="1"/>
      <protection locked="0"/>
    </xf>
    <xf numFmtId="0" fontId="12" fillId="0" borderId="24" xfId="6" quotePrefix="1" applyFont="1" applyBorder="1" applyAlignment="1" applyProtection="1">
      <alignment horizontal="center" vertical="top" wrapText="1"/>
      <protection locked="0"/>
    </xf>
    <xf numFmtId="0" fontId="12" fillId="0" borderId="4" xfId="6" quotePrefix="1" applyFont="1" applyBorder="1" applyAlignment="1" applyProtection="1">
      <alignment horizontal="center" vertical="top" wrapText="1"/>
      <protection locked="0"/>
    </xf>
    <xf numFmtId="0" fontId="7" fillId="0" borderId="2" xfId="8" applyFont="1" applyBorder="1" applyAlignment="1" applyProtection="1">
      <alignment horizontal="center" vertical="top"/>
      <protection locked="0"/>
    </xf>
    <xf numFmtId="0" fontId="7" fillId="0" borderId="24" xfId="8" applyFont="1" applyBorder="1" applyAlignment="1" applyProtection="1">
      <alignment horizontal="center" vertical="top"/>
      <protection locked="0"/>
    </xf>
    <xf numFmtId="0" fontId="7" fillId="0" borderId="4" xfId="8" applyFont="1" applyBorder="1" applyAlignment="1" applyProtection="1">
      <alignment horizontal="center" vertical="top"/>
      <protection locked="0"/>
    </xf>
    <xf numFmtId="0" fontId="12" fillId="0" borderId="2" xfId="6" applyFont="1" applyBorder="1" applyAlignment="1" applyProtection="1">
      <alignment horizontal="center" vertical="top" wrapText="1"/>
      <protection locked="0"/>
    </xf>
    <xf numFmtId="0" fontId="12" fillId="0" borderId="4" xfId="6" applyFont="1" applyBorder="1" applyAlignment="1" applyProtection="1">
      <alignment horizontal="center" vertical="top" wrapText="1"/>
      <protection locked="0"/>
    </xf>
    <xf numFmtId="0" fontId="12" fillId="0" borderId="2" xfId="6" applyFont="1" applyBorder="1" applyAlignment="1" applyProtection="1">
      <alignment horizontal="left" vertical="top" wrapText="1"/>
      <protection locked="0"/>
    </xf>
    <xf numFmtId="0" fontId="12" fillId="0" borderId="4" xfId="6" applyFont="1" applyBorder="1" applyAlignment="1" applyProtection="1">
      <alignment horizontal="left" vertical="top" wrapText="1"/>
      <protection locked="0"/>
    </xf>
    <xf numFmtId="0" fontId="12" fillId="0" borderId="24" xfId="6" applyFont="1" applyBorder="1" applyAlignment="1" applyProtection="1">
      <alignment horizontal="center" vertical="top" wrapText="1"/>
      <protection locked="0"/>
    </xf>
    <xf numFmtId="0" fontId="12" fillId="0" borderId="24" xfId="6" applyFont="1" applyBorder="1" applyAlignment="1" applyProtection="1">
      <alignment horizontal="left" vertical="top" wrapText="1"/>
      <protection locked="0"/>
    </xf>
    <xf numFmtId="0" fontId="24" fillId="0" borderId="0" xfId="8" applyFont="1" applyAlignment="1" applyProtection="1">
      <alignment horizontal="center" wrapText="1"/>
      <protection locked="0"/>
    </xf>
    <xf numFmtId="0" fontId="53" fillId="19" borderId="1" xfId="6" applyFont="1" applyFill="1" applyBorder="1" applyAlignment="1" applyProtection="1">
      <alignment horizontal="center" vertical="center" wrapText="1"/>
      <protection locked="0"/>
    </xf>
    <xf numFmtId="0" fontId="53" fillId="23" borderId="2" xfId="6" applyFont="1" applyFill="1" applyBorder="1" applyAlignment="1" applyProtection="1">
      <alignment horizontal="center" vertical="center" wrapText="1"/>
      <protection locked="0"/>
    </xf>
    <xf numFmtId="0" fontId="53" fillId="23" borderId="4" xfId="6" applyFont="1" applyFill="1" applyBorder="1" applyAlignment="1" applyProtection="1">
      <alignment horizontal="center" vertical="center" wrapText="1"/>
      <protection locked="0"/>
    </xf>
    <xf numFmtId="0" fontId="53" fillId="19" borderId="3" xfId="6" applyFont="1" applyFill="1" applyBorder="1" applyAlignment="1" applyProtection="1">
      <alignment horizontal="center" vertical="center" wrapText="1"/>
      <protection locked="0"/>
    </xf>
    <xf numFmtId="0" fontId="53" fillId="19" borderId="5" xfId="6" applyFont="1" applyFill="1" applyBorder="1" applyAlignment="1" applyProtection="1">
      <alignment horizontal="center" vertical="center" wrapText="1"/>
      <protection locked="0"/>
    </xf>
    <xf numFmtId="0" fontId="53" fillId="19" borderId="6" xfId="6" applyFont="1" applyFill="1" applyBorder="1" applyAlignment="1" applyProtection="1">
      <alignment horizontal="center" vertical="center" wrapText="1"/>
      <protection locked="0"/>
    </xf>
    <xf numFmtId="0" fontId="53" fillId="19" borderId="2" xfId="6" applyFont="1" applyFill="1" applyBorder="1" applyAlignment="1" applyProtection="1">
      <alignment horizontal="center" vertical="center" wrapText="1"/>
      <protection locked="0"/>
    </xf>
    <xf numFmtId="0" fontId="53" fillId="19" borderId="4" xfId="6" applyFont="1" applyFill="1" applyBorder="1" applyAlignment="1" applyProtection="1">
      <alignment horizontal="center" vertical="center" wrapText="1"/>
      <protection locked="0"/>
    </xf>
    <xf numFmtId="0" fontId="53" fillId="16" borderId="3" xfId="6" applyFont="1" applyFill="1" applyBorder="1" applyAlignment="1" applyProtection="1">
      <alignment horizontal="center" vertical="center" wrapText="1"/>
      <protection locked="0"/>
    </xf>
    <xf numFmtId="0" fontId="53" fillId="16" borderId="6" xfId="6" applyFont="1" applyFill="1" applyBorder="1" applyAlignment="1" applyProtection="1">
      <alignment horizontal="center" vertical="center" wrapText="1"/>
      <protection locked="0"/>
    </xf>
    <xf numFmtId="0" fontId="11" fillId="23" borderId="2" xfId="6" applyFont="1" applyFill="1" applyBorder="1" applyAlignment="1" applyProtection="1">
      <alignment horizontal="center" vertical="center" wrapText="1"/>
      <protection locked="0"/>
    </xf>
    <xf numFmtId="0" fontId="11" fillId="23" borderId="4" xfId="6" applyFont="1" applyFill="1" applyBorder="1" applyAlignment="1" applyProtection="1">
      <alignment horizontal="center" vertical="center" wrapText="1"/>
      <protection locked="0"/>
    </xf>
    <xf numFmtId="0" fontId="11" fillId="24" borderId="3" xfId="6" applyFont="1" applyFill="1" applyBorder="1" applyAlignment="1" applyProtection="1">
      <alignment horizontal="center" vertical="center" wrapText="1"/>
      <protection locked="0"/>
    </xf>
    <xf numFmtId="0" fontId="11" fillId="24" borderId="6" xfId="6" applyFont="1" applyFill="1" applyBorder="1" applyAlignment="1" applyProtection="1">
      <alignment horizontal="center" vertical="center" wrapText="1"/>
      <protection locked="0"/>
    </xf>
    <xf numFmtId="0" fontId="11" fillId="19" borderId="3" xfId="6" applyFont="1" applyFill="1" applyBorder="1" applyAlignment="1" applyProtection="1">
      <alignment horizontal="center" vertical="center" wrapText="1"/>
      <protection locked="0"/>
    </xf>
    <xf numFmtId="0" fontId="11" fillId="19" borderId="5" xfId="6" applyFont="1" applyFill="1" applyBorder="1" applyAlignment="1" applyProtection="1">
      <alignment horizontal="center" vertical="center" wrapText="1"/>
      <protection locked="0"/>
    </xf>
    <xf numFmtId="0" fontId="11" fillId="19" borderId="6" xfId="6" applyFont="1" applyFill="1" applyBorder="1" applyAlignment="1" applyProtection="1">
      <alignment horizontal="center" vertical="center" wrapText="1"/>
      <protection locked="0"/>
    </xf>
    <xf numFmtId="0" fontId="11" fillId="18" borderId="2" xfId="6" applyFont="1" applyFill="1" applyBorder="1" applyAlignment="1" applyProtection="1">
      <alignment horizontal="center" vertical="center" wrapText="1"/>
      <protection locked="0"/>
    </xf>
    <xf numFmtId="0" fontId="11" fillId="18" borderId="4" xfId="6" applyFont="1" applyFill="1" applyBorder="1" applyAlignment="1" applyProtection="1">
      <alignment horizontal="center" vertical="center" wrapText="1"/>
      <protection locked="0"/>
    </xf>
    <xf numFmtId="0" fontId="11" fillId="18" borderId="3" xfId="6" applyFont="1" applyFill="1" applyBorder="1" applyAlignment="1" applyProtection="1">
      <alignment horizontal="center" vertical="center" wrapText="1"/>
      <protection locked="0"/>
    </xf>
    <xf numFmtId="0" fontId="11" fillId="18" borderId="5" xfId="6" applyFont="1" applyFill="1" applyBorder="1" applyAlignment="1" applyProtection="1">
      <alignment horizontal="center" vertical="center" wrapText="1"/>
      <protection locked="0"/>
    </xf>
    <xf numFmtId="0" fontId="11" fillId="25" borderId="1" xfId="6" applyFont="1" applyFill="1" applyBorder="1" applyAlignment="1">
      <alignment horizontal="center" vertical="center" wrapText="1"/>
    </xf>
    <xf numFmtId="0" fontId="11" fillId="18" borderId="1" xfId="6" applyFont="1" applyFill="1" applyBorder="1" applyAlignment="1">
      <alignment horizontal="center" vertical="center" wrapText="1"/>
    </xf>
    <xf numFmtId="0" fontId="11" fillId="24" borderId="1" xfId="6" applyFont="1" applyFill="1" applyBorder="1" applyAlignment="1">
      <alignment horizontal="center" vertical="center" wrapText="1"/>
    </xf>
    <xf numFmtId="0" fontId="11" fillId="19" borderId="1" xfId="6" applyFont="1" applyFill="1" applyBorder="1" applyAlignment="1">
      <alignment horizontal="center" vertical="center" wrapText="1"/>
    </xf>
    <xf numFmtId="0" fontId="11" fillId="15" borderId="1" xfId="6" applyFont="1" applyFill="1" applyBorder="1" applyAlignment="1">
      <alignment horizontal="center" vertical="center" wrapText="1"/>
    </xf>
    <xf numFmtId="0" fontId="13" fillId="6" borderId="65" xfId="4" applyFont="1" applyFill="1" applyBorder="1" applyAlignment="1">
      <alignment horizontal="center" vertical="center" wrapText="1"/>
    </xf>
    <xf numFmtId="0" fontId="13" fillId="6" borderId="1" xfId="4" applyFont="1" applyFill="1" applyBorder="1" applyAlignment="1">
      <alignment horizontal="center" vertical="center" wrapText="1"/>
    </xf>
    <xf numFmtId="0" fontId="13" fillId="6" borderId="64" xfId="4" applyFont="1" applyFill="1" applyBorder="1" applyAlignment="1">
      <alignment horizontal="center" vertical="center" wrapText="1"/>
    </xf>
    <xf numFmtId="0" fontId="13" fillId="6" borderId="40" xfId="4" applyFont="1" applyFill="1" applyBorder="1" applyAlignment="1">
      <alignment horizontal="center" vertical="center" wrapText="1"/>
    </xf>
    <xf numFmtId="0" fontId="13" fillId="7" borderId="1" xfId="4" applyFont="1" applyFill="1" applyBorder="1" applyAlignment="1">
      <alignment horizontal="left" vertical="top" wrapText="1"/>
    </xf>
    <xf numFmtId="0" fontId="13" fillId="0" borderId="2" xfId="4" applyFont="1" applyBorder="1" applyAlignment="1">
      <alignment horizontal="left" vertical="center" wrapText="1"/>
    </xf>
    <xf numFmtId="0" fontId="13" fillId="0" borderId="2" xfId="4" applyFont="1" applyBorder="1" applyAlignment="1">
      <alignment horizontal="left" vertical="top" wrapText="1"/>
    </xf>
    <xf numFmtId="0" fontId="13" fillId="6" borderId="52" xfId="4" applyFont="1" applyFill="1" applyBorder="1" applyAlignment="1">
      <alignment horizontal="center" vertical="center" wrapText="1"/>
    </xf>
    <xf numFmtId="0" fontId="13" fillId="6" borderId="38" xfId="4" applyFont="1" applyFill="1" applyBorder="1" applyAlignment="1">
      <alignment horizontal="center" vertical="center" wrapText="1"/>
    </xf>
    <xf numFmtId="0" fontId="24" fillId="0" borderId="1" xfId="4" applyFont="1" applyBorder="1" applyAlignment="1">
      <alignment horizontal="center" vertical="center" wrapText="1"/>
    </xf>
    <xf numFmtId="0" fontId="13" fillId="6" borderId="2" xfId="4" applyFont="1" applyFill="1" applyBorder="1" applyAlignment="1">
      <alignment horizontal="center" vertical="center" wrapText="1"/>
    </xf>
    <xf numFmtId="0" fontId="13" fillId="6" borderId="4" xfId="4" applyFont="1" applyFill="1" applyBorder="1" applyAlignment="1">
      <alignment horizontal="center" vertical="center" wrapText="1"/>
    </xf>
    <xf numFmtId="0" fontId="24" fillId="0" borderId="41" xfId="4" applyFont="1" applyBorder="1" applyAlignment="1">
      <alignment horizontal="center" vertical="center" wrapText="1"/>
    </xf>
    <xf numFmtId="0" fontId="24" fillId="0" borderId="42" xfId="4" applyFont="1" applyBorder="1" applyAlignment="1">
      <alignment horizontal="center" vertical="center" wrapText="1"/>
    </xf>
    <xf numFmtId="0" fontId="24" fillId="0" borderId="43" xfId="4" applyFont="1" applyBorder="1" applyAlignment="1">
      <alignment horizontal="center" vertical="center" wrapText="1"/>
    </xf>
    <xf numFmtId="0" fontId="13" fillId="0" borderId="31" xfId="4" applyFont="1" applyBorder="1" applyAlignment="1">
      <alignment horizontal="left" vertical="center" wrapText="1"/>
    </xf>
    <xf numFmtId="0" fontId="13" fillId="0" borderId="0" xfId="4" applyFont="1" applyAlignment="1">
      <alignment horizontal="left" vertical="center" wrapText="1"/>
    </xf>
    <xf numFmtId="0" fontId="13" fillId="0" borderId="34" xfId="4" applyFont="1" applyBorder="1" applyAlignment="1">
      <alignment horizontal="left" vertical="center" wrapText="1"/>
    </xf>
    <xf numFmtId="0" fontId="13" fillId="6" borderId="1" xfId="4" applyFont="1" applyFill="1" applyBorder="1" applyAlignment="1">
      <alignment horizontal="center" vertical="top" wrapText="1"/>
    </xf>
    <xf numFmtId="0" fontId="7" fillId="0" borderId="1" xfId="4" applyFont="1" applyBorder="1" applyAlignment="1">
      <alignment horizontal="center" vertical="top" wrapText="1"/>
    </xf>
    <xf numFmtId="0" fontId="7" fillId="0" borderId="1" xfId="4" applyFont="1" applyBorder="1" applyAlignment="1">
      <alignment horizontal="left" vertical="top" wrapText="1"/>
    </xf>
    <xf numFmtId="0" fontId="7" fillId="8" borderId="1" xfId="4" applyFont="1" applyFill="1" applyBorder="1" applyAlignment="1">
      <alignment horizontal="left" vertical="top" wrapText="1"/>
    </xf>
    <xf numFmtId="0" fontId="7" fillId="8" borderId="1" xfId="4" applyFont="1" applyFill="1" applyBorder="1" applyAlignment="1">
      <alignment horizontal="center" vertical="top" wrapText="1"/>
    </xf>
    <xf numFmtId="0" fontId="12" fillId="0" borderId="1" xfId="4" applyFont="1" applyBorder="1" applyAlignment="1">
      <alignment horizontal="center" vertical="top" wrapText="1"/>
    </xf>
    <xf numFmtId="0" fontId="12" fillId="0" borderId="1" xfId="4" applyFont="1" applyBorder="1" applyAlignment="1">
      <alignment horizontal="left" vertical="top" wrapText="1"/>
    </xf>
    <xf numFmtId="0" fontId="21" fillId="0" borderId="1" xfId="4" applyFont="1" applyBorder="1" applyAlignment="1">
      <alignment horizontal="left" vertical="top" wrapText="1"/>
    </xf>
    <xf numFmtId="0" fontId="11" fillId="7" borderId="1" xfId="4" applyFont="1" applyFill="1" applyBorder="1" applyAlignment="1">
      <alignment horizontal="left" vertical="top" wrapText="1"/>
    </xf>
    <xf numFmtId="0" fontId="24" fillId="0" borderId="41" xfId="4" applyFont="1" applyBorder="1" applyAlignment="1">
      <alignment horizontal="center" vertical="top" wrapText="1"/>
    </xf>
    <xf numFmtId="0" fontId="24" fillId="0" borderId="42" xfId="4" applyFont="1" applyBorder="1" applyAlignment="1">
      <alignment horizontal="center" vertical="top" wrapText="1"/>
    </xf>
    <xf numFmtId="0" fontId="24" fillId="0" borderId="43" xfId="4" applyFont="1" applyBorder="1" applyAlignment="1">
      <alignment horizontal="center" vertical="top" wrapText="1"/>
    </xf>
    <xf numFmtId="0" fontId="34" fillId="0" borderId="1" xfId="4" applyFont="1" applyBorder="1" applyAlignment="1">
      <alignment horizontal="center" vertical="top" wrapText="1"/>
    </xf>
    <xf numFmtId="0" fontId="7" fillId="0" borderId="1" xfId="4" applyFont="1" applyBorder="1" applyAlignment="1">
      <alignment vertical="top" wrapText="1"/>
    </xf>
    <xf numFmtId="0" fontId="7" fillId="0" borderId="2" xfId="4" applyFont="1" applyBorder="1" applyAlignment="1">
      <alignment horizontal="left" vertical="top" wrapText="1"/>
    </xf>
    <xf numFmtId="0" fontId="7" fillId="0" borderId="24" xfId="4" applyFont="1" applyBorder="1" applyAlignment="1">
      <alignment horizontal="left" vertical="top" wrapText="1"/>
    </xf>
    <xf numFmtId="0" fontId="7" fillId="0" borderId="51" xfId="4" applyFont="1" applyBorder="1" applyAlignment="1">
      <alignment horizontal="left" vertical="top" wrapText="1"/>
    </xf>
    <xf numFmtId="0" fontId="7" fillId="0" borderId="2" xfId="4" applyFont="1" applyBorder="1" applyAlignment="1">
      <alignment horizontal="center" vertical="top" wrapText="1"/>
    </xf>
    <xf numFmtId="0" fontId="7" fillId="0" borderId="24" xfId="4" applyFont="1" applyBorder="1" applyAlignment="1">
      <alignment horizontal="center" vertical="top" wrapText="1"/>
    </xf>
    <xf numFmtId="0" fontId="7" fillId="0" borderId="51" xfId="4" applyFont="1" applyBorder="1" applyAlignment="1">
      <alignment horizontal="center" vertical="top" wrapText="1"/>
    </xf>
    <xf numFmtId="0" fontId="7" fillId="0" borderId="4" xfId="4" applyFont="1" applyBorder="1" applyAlignment="1">
      <alignment horizontal="center" vertical="top" wrapText="1"/>
    </xf>
    <xf numFmtId="0" fontId="7" fillId="0" borderId="4" xfId="4" applyFont="1" applyBorder="1" applyAlignment="1">
      <alignment horizontal="left" vertical="top" wrapText="1"/>
    </xf>
    <xf numFmtId="0" fontId="11" fillId="7" borderId="3" xfId="4" applyFont="1" applyFill="1" applyBorder="1" applyAlignment="1">
      <alignment horizontal="left" vertical="top" wrapText="1"/>
    </xf>
    <xf numFmtId="0" fontId="11" fillId="7" borderId="5" xfId="4" applyFont="1" applyFill="1" applyBorder="1" applyAlignment="1">
      <alignment horizontal="left" vertical="top" wrapText="1"/>
    </xf>
    <xf numFmtId="0" fontId="7" fillId="0" borderId="2" xfId="4" applyFont="1" applyBorder="1" applyAlignment="1">
      <alignment vertical="top" wrapText="1"/>
    </xf>
    <xf numFmtId="0" fontId="7" fillId="0" borderId="24" xfId="4" applyFont="1" applyBorder="1" applyAlignment="1">
      <alignment vertical="top" wrapText="1"/>
    </xf>
    <xf numFmtId="0" fontId="7" fillId="0" borderId="4" xfId="4" applyFont="1" applyBorder="1" applyAlignment="1">
      <alignment vertical="top" wrapText="1"/>
    </xf>
    <xf numFmtId="0" fontId="13" fillId="0" borderId="10" xfId="4" applyFont="1" applyBorder="1" applyAlignment="1">
      <alignment horizontal="left" vertical="center" wrapText="1"/>
    </xf>
    <xf numFmtId="0" fontId="13" fillId="0" borderId="33" xfId="4" applyFont="1" applyBorder="1" applyAlignment="1">
      <alignment horizontal="left" vertical="center" wrapText="1"/>
    </xf>
    <xf numFmtId="0" fontId="13" fillId="6" borderId="24" xfId="4" applyFont="1" applyFill="1" applyBorder="1" applyAlignment="1">
      <alignment horizontal="center" vertical="center" wrapText="1"/>
    </xf>
    <xf numFmtId="0" fontId="13" fillId="6" borderId="9" xfId="4" applyFont="1" applyFill="1" applyBorder="1" applyAlignment="1">
      <alignment horizontal="center" vertical="center" wrapText="1"/>
    </xf>
    <xf numFmtId="0" fontId="13" fillId="6" borderId="10" xfId="4" applyFont="1" applyFill="1" applyBorder="1" applyAlignment="1">
      <alignment horizontal="center" vertical="center" wrapText="1"/>
    </xf>
    <xf numFmtId="0" fontId="13" fillId="6" borderId="11" xfId="4" applyFont="1" applyFill="1" applyBorder="1" applyAlignment="1">
      <alignment horizontal="center" vertical="center" wrapText="1"/>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7" fillId="0" borderId="37" xfId="4" applyFont="1" applyBorder="1" applyAlignment="1">
      <alignment horizontal="center" vertical="top" wrapText="1"/>
    </xf>
    <xf numFmtId="0" fontId="7" fillId="0" borderId="45" xfId="4" applyFont="1" applyBorder="1" applyAlignment="1">
      <alignment horizontal="center" vertical="top" wrapText="1"/>
    </xf>
    <xf numFmtId="0" fontId="7" fillId="0" borderId="39" xfId="4" applyFont="1" applyBorder="1" applyAlignment="1">
      <alignment horizontal="center" vertical="top" wrapText="1"/>
    </xf>
    <xf numFmtId="0" fontId="34" fillId="0" borderId="45" xfId="4" applyFont="1" applyBorder="1" applyAlignment="1">
      <alignment horizontal="center" vertical="top" wrapText="1"/>
    </xf>
    <xf numFmtId="0" fontId="13" fillId="6" borderId="63" xfId="4" applyFont="1" applyFill="1" applyBorder="1" applyAlignment="1">
      <alignment horizontal="center" vertical="center" wrapText="1"/>
    </xf>
    <xf numFmtId="0" fontId="13" fillId="7" borderId="3" xfId="4" applyFont="1" applyFill="1" applyBorder="1" applyAlignment="1">
      <alignment horizontal="left" vertical="top" wrapText="1"/>
    </xf>
    <xf numFmtId="0" fontId="13" fillId="7" borderId="5" xfId="4" applyFont="1" applyFill="1" applyBorder="1" applyAlignment="1">
      <alignment horizontal="left" vertical="top" wrapText="1"/>
    </xf>
    <xf numFmtId="0" fontId="12" fillId="0" borderId="37" xfId="4" applyFont="1" applyBorder="1" applyAlignment="1">
      <alignment horizontal="center" vertical="top" wrapText="1"/>
    </xf>
    <xf numFmtId="0" fontId="12" fillId="0" borderId="45" xfId="4" applyFont="1" applyBorder="1" applyAlignment="1">
      <alignment horizontal="center" vertical="top" wrapText="1"/>
    </xf>
    <xf numFmtId="0" fontId="7" fillId="8" borderId="37" xfId="4" applyFont="1" applyFill="1" applyBorder="1" applyAlignment="1">
      <alignment horizontal="center" vertical="top" wrapText="1"/>
    </xf>
    <xf numFmtId="0" fontId="7" fillId="8" borderId="45" xfId="4" applyFont="1" applyFill="1" applyBorder="1" applyAlignment="1">
      <alignment horizontal="center" vertical="top" wrapText="1"/>
    </xf>
    <xf numFmtId="0" fontId="7" fillId="8" borderId="39" xfId="4" applyFont="1" applyFill="1" applyBorder="1" applyAlignment="1">
      <alignment horizontal="center" vertical="top" wrapText="1"/>
    </xf>
    <xf numFmtId="0" fontId="7" fillId="8" borderId="2" xfId="4" applyFont="1" applyFill="1" applyBorder="1" applyAlignment="1">
      <alignment horizontal="center" vertical="top" wrapText="1"/>
    </xf>
    <xf numFmtId="0" fontId="7" fillId="8" borderId="24" xfId="4" applyFont="1" applyFill="1" applyBorder="1" applyAlignment="1">
      <alignment horizontal="center" vertical="top" wrapText="1"/>
    </xf>
    <xf numFmtId="0" fontId="7" fillId="8" borderId="4" xfId="4" applyFont="1" applyFill="1" applyBorder="1" applyAlignment="1">
      <alignment horizontal="center" vertical="top" wrapText="1"/>
    </xf>
    <xf numFmtId="0" fontId="7" fillId="0" borderId="50" xfId="4" applyFont="1" applyBorder="1" applyAlignment="1">
      <alignment horizontal="center" vertical="top" wrapText="1"/>
    </xf>
    <xf numFmtId="0" fontId="7" fillId="0" borderId="31" xfId="4" applyFont="1" applyBorder="1" applyAlignment="1">
      <alignment horizontal="center" vertical="top" wrapText="1"/>
    </xf>
    <xf numFmtId="0" fontId="7" fillId="0" borderId="32" xfId="4" applyFont="1" applyBorder="1" applyAlignment="1">
      <alignment horizontal="center" vertical="top" wrapText="1"/>
    </xf>
    <xf numFmtId="0" fontId="7" fillId="8" borderId="2" xfId="4" applyFont="1" applyFill="1" applyBorder="1" applyAlignment="1">
      <alignment horizontal="left" vertical="top" wrapText="1"/>
    </xf>
    <xf numFmtId="0" fontId="7" fillId="8" borderId="24" xfId="4" applyFont="1" applyFill="1" applyBorder="1" applyAlignment="1">
      <alignment horizontal="left" vertical="top" wrapText="1"/>
    </xf>
    <xf numFmtId="0" fontId="7" fillId="8" borderId="4" xfId="4" applyFont="1" applyFill="1" applyBorder="1" applyAlignment="1">
      <alignment horizontal="left" vertical="top" wrapText="1"/>
    </xf>
    <xf numFmtId="0" fontId="12" fillId="0" borderId="2" xfId="4" applyFont="1" applyBorder="1" applyAlignment="1">
      <alignment horizontal="center" vertical="top" wrapText="1"/>
    </xf>
    <xf numFmtId="0" fontId="12" fillId="0" borderId="24" xfId="4" applyFont="1" applyBorder="1" applyAlignment="1">
      <alignment horizontal="center" vertical="top" wrapText="1"/>
    </xf>
    <xf numFmtId="0" fontId="12" fillId="0" borderId="4" xfId="4" applyFont="1" applyBorder="1" applyAlignment="1">
      <alignment horizontal="center" vertical="top" wrapText="1"/>
    </xf>
    <xf numFmtId="0" fontId="12" fillId="0" borderId="2" xfId="4" applyFont="1" applyBorder="1" applyAlignment="1">
      <alignment horizontal="left" vertical="top" wrapText="1"/>
    </xf>
    <xf numFmtId="0" fontId="12" fillId="0" borderId="24" xfId="4" applyFont="1" applyBorder="1" applyAlignment="1">
      <alignment horizontal="left" vertical="top" wrapText="1"/>
    </xf>
    <xf numFmtId="0" fontId="12" fillId="0" borderId="4" xfId="4" applyFont="1" applyBorder="1" applyAlignment="1">
      <alignment horizontal="left" vertical="top" wrapText="1"/>
    </xf>
    <xf numFmtId="0" fontId="13" fillId="6" borderId="2" xfId="4" applyFont="1" applyFill="1" applyBorder="1" applyAlignment="1">
      <alignment horizontal="center" vertical="top" wrapText="1"/>
    </xf>
    <xf numFmtId="0" fontId="13" fillId="6" borderId="4" xfId="4" applyFont="1" applyFill="1" applyBorder="1" applyAlignment="1">
      <alignment horizontal="center" vertical="top" wrapText="1"/>
    </xf>
    <xf numFmtId="0" fontId="13" fillId="0" borderId="1" xfId="4" applyFont="1" applyBorder="1" applyAlignment="1">
      <alignment horizontal="center" vertical="top" wrapText="1"/>
    </xf>
    <xf numFmtId="0" fontId="13" fillId="27" borderId="70" xfId="17" applyFont="1" applyFill="1" applyBorder="1" applyAlignment="1">
      <alignment horizontal="center" vertical="top" wrapText="1"/>
    </xf>
    <xf numFmtId="0" fontId="12" fillId="0" borderId="73" xfId="17" applyFont="1" applyBorder="1"/>
    <xf numFmtId="0" fontId="13" fillId="27" borderId="71" xfId="17" applyFont="1" applyFill="1" applyBorder="1" applyAlignment="1">
      <alignment horizontal="center" vertical="top" wrapText="1"/>
    </xf>
    <xf numFmtId="0" fontId="12" fillId="0" borderId="21" xfId="17" applyFont="1" applyBorder="1"/>
    <xf numFmtId="0" fontId="13" fillId="27" borderId="12" xfId="17" applyFont="1" applyFill="1" applyBorder="1" applyAlignment="1">
      <alignment horizontal="center" vertical="top" wrapText="1"/>
    </xf>
    <xf numFmtId="0" fontId="12" fillId="0" borderId="72" xfId="17" applyFont="1" applyBorder="1"/>
    <xf numFmtId="0" fontId="12" fillId="0" borderId="20" xfId="17" applyFont="1" applyBorder="1"/>
    <xf numFmtId="0" fontId="13" fillId="28" borderId="12" xfId="17" applyFont="1" applyFill="1" applyBorder="1" applyAlignment="1">
      <alignment horizontal="left" vertical="top" wrapText="1"/>
    </xf>
    <xf numFmtId="0" fontId="15" fillId="0" borderId="1" xfId="0" applyFont="1" applyBorder="1" applyAlignment="1">
      <alignment horizontal="left" vertical="top" wrapText="1" readingOrder="1"/>
    </xf>
    <xf numFmtId="0" fontId="15" fillId="0" borderId="3" xfId="0" applyFont="1" applyBorder="1" applyAlignment="1">
      <alignment horizontal="left" vertical="top" wrapText="1" readingOrder="1"/>
    </xf>
    <xf numFmtId="0" fontId="15" fillId="0" borderId="6" xfId="0" applyFont="1" applyBorder="1" applyAlignment="1">
      <alignment horizontal="left" vertical="top" wrapText="1" readingOrder="1"/>
    </xf>
    <xf numFmtId="0" fontId="18" fillId="2" borderId="1" xfId="0" applyFont="1" applyFill="1" applyBorder="1" applyAlignment="1">
      <alignment horizontal="center" vertical="center" wrapText="1" readingOrder="1"/>
    </xf>
    <xf numFmtId="0" fontId="5" fillId="0" borderId="1" xfId="0" applyFont="1" applyBorder="1" applyAlignment="1">
      <alignment horizontal="left" vertical="top" wrapText="1" readingOrder="1"/>
    </xf>
    <xf numFmtId="0" fontId="5" fillId="0" borderId="38" xfId="0" applyFont="1" applyBorder="1" applyAlignment="1">
      <alignment horizontal="left" vertical="top" wrapText="1" readingOrder="1"/>
    </xf>
    <xf numFmtId="0" fontId="18" fillId="2" borderId="49" xfId="0" applyFont="1" applyFill="1" applyBorder="1" applyAlignment="1">
      <alignment horizontal="center" vertical="center" wrapText="1" readingOrder="1"/>
    </xf>
    <xf numFmtId="0" fontId="18" fillId="2" borderId="38" xfId="0" applyFont="1" applyFill="1" applyBorder="1" applyAlignment="1">
      <alignment horizontal="center" vertical="center" wrapText="1" readingOrder="1"/>
    </xf>
    <xf numFmtId="0" fontId="15" fillId="0" borderId="3" xfId="0" applyFont="1" applyBorder="1" applyAlignment="1">
      <alignment horizontal="center" vertical="top" wrapText="1" readingOrder="1"/>
    </xf>
    <xf numFmtId="0" fontId="15" fillId="0" borderId="6" xfId="0" applyFont="1" applyBorder="1" applyAlignment="1">
      <alignment horizontal="center" vertical="top" wrapText="1" readingOrder="1"/>
    </xf>
    <xf numFmtId="0" fontId="11" fillId="0" borderId="1" xfId="0" applyFont="1" applyBorder="1" applyAlignment="1">
      <alignment horizontal="left" vertical="top" wrapText="1" readingOrder="1"/>
    </xf>
    <xf numFmtId="0" fontId="11" fillId="0" borderId="38" xfId="0" applyFont="1" applyBorder="1" applyAlignment="1">
      <alignment horizontal="left" vertical="top" wrapText="1" readingOrder="1"/>
    </xf>
    <xf numFmtId="0" fontId="18" fillId="2" borderId="9" xfId="0" applyFont="1" applyFill="1" applyBorder="1" applyAlignment="1">
      <alignment horizontal="center" vertical="center" wrapText="1" readingOrder="1"/>
    </xf>
    <xf numFmtId="0" fontId="18" fillId="2" borderId="10" xfId="0" applyFont="1" applyFill="1" applyBorder="1" applyAlignment="1">
      <alignment horizontal="center" vertical="center" wrapText="1" readingOrder="1"/>
    </xf>
    <xf numFmtId="0" fontId="18" fillId="2" borderId="11" xfId="0" applyFont="1" applyFill="1" applyBorder="1" applyAlignment="1">
      <alignment horizontal="center" vertical="center" wrapText="1" readingOrder="1"/>
    </xf>
    <xf numFmtId="0" fontId="24" fillId="0" borderId="41"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13" fillId="0" borderId="41" xfId="0" applyFont="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18" fillId="2" borderId="39" xfId="0" applyFont="1" applyFill="1" applyBorder="1" applyAlignment="1">
      <alignment horizontal="center" vertical="center" wrapText="1" readingOrder="1"/>
    </xf>
    <xf numFmtId="0" fontId="18" fillId="2" borderId="40" xfId="0" applyFont="1" applyFill="1" applyBorder="1" applyAlignment="1">
      <alignment horizontal="center" vertical="center" wrapText="1" readingOrder="1"/>
    </xf>
    <xf numFmtId="0" fontId="27" fillId="0" borderId="1" xfId="5" applyFont="1" applyBorder="1" applyAlignment="1">
      <alignment horizontal="center" vertical="center" wrapText="1"/>
    </xf>
    <xf numFmtId="0" fontId="11" fillId="4" borderId="65" xfId="5" applyFont="1" applyFill="1" applyBorder="1" applyAlignment="1">
      <alignment horizontal="center" vertical="center" wrapText="1"/>
    </xf>
    <xf numFmtId="0" fontId="11" fillId="4" borderId="52" xfId="5" applyFont="1" applyFill="1" applyBorder="1" applyAlignment="1">
      <alignment horizontal="center" vertical="center" wrapText="1"/>
    </xf>
    <xf numFmtId="0" fontId="11" fillId="4" borderId="64" xfId="5" applyFont="1" applyFill="1" applyBorder="1" applyAlignment="1">
      <alignment horizontal="center" vertical="center" wrapText="1"/>
    </xf>
    <xf numFmtId="0" fontId="11" fillId="4" borderId="40" xfId="5" applyFont="1" applyFill="1" applyBorder="1" applyAlignment="1">
      <alignment horizontal="center" vertical="center" wrapText="1"/>
    </xf>
    <xf numFmtId="0" fontId="11" fillId="4" borderId="1" xfId="5" applyFont="1" applyFill="1" applyBorder="1" applyAlignment="1">
      <alignment horizontal="center" vertical="center" wrapText="1"/>
    </xf>
    <xf numFmtId="0" fontId="4" fillId="0" borderId="67" xfId="3" applyFont="1" applyBorder="1" applyAlignment="1">
      <alignment horizontal="left" vertical="center" wrapText="1"/>
    </xf>
    <xf numFmtId="0" fontId="4" fillId="0" borderId="68" xfId="3" applyFont="1" applyBorder="1" applyAlignment="1">
      <alignment horizontal="left" vertical="center" wrapText="1"/>
    </xf>
    <xf numFmtId="0" fontId="11" fillId="0" borderId="66" xfId="5" applyFont="1" applyBorder="1" applyAlignment="1">
      <alignment horizontal="left" vertical="center" wrapText="1"/>
    </xf>
    <xf numFmtId="0" fontId="11" fillId="0" borderId="67" xfId="5" applyFont="1" applyBorder="1" applyAlignment="1">
      <alignment horizontal="left" vertical="center" wrapText="1"/>
    </xf>
    <xf numFmtId="0" fontId="11" fillId="0" borderId="67" xfId="5" applyFont="1" applyBorder="1" applyAlignment="1">
      <alignment horizontal="right" vertical="center" wrapText="1"/>
    </xf>
    <xf numFmtId="0" fontId="11" fillId="0" borderId="3" xfId="5" applyFont="1" applyBorder="1" applyAlignment="1">
      <alignment horizontal="left" vertical="top" wrapText="1"/>
    </xf>
    <xf numFmtId="0" fontId="11" fillId="0" borderId="5" xfId="5" applyFont="1" applyBorder="1" applyAlignment="1">
      <alignment horizontal="left" vertical="top" wrapText="1"/>
    </xf>
    <xf numFmtId="0" fontId="11" fillId="4" borderId="24" xfId="5" applyFont="1" applyFill="1" applyBorder="1" applyAlignment="1">
      <alignment horizontal="center" vertical="center" wrapText="1"/>
    </xf>
    <xf numFmtId="0" fontId="27" fillId="0" borderId="41" xfId="5" applyFont="1" applyBorder="1" applyAlignment="1">
      <alignment horizontal="center" vertical="center" wrapText="1"/>
    </xf>
    <xf numFmtId="0" fontId="27" fillId="0" borderId="42" xfId="5" applyFont="1" applyBorder="1" applyAlignment="1">
      <alignment horizontal="center" vertical="center" wrapText="1"/>
    </xf>
    <xf numFmtId="0" fontId="27" fillId="0" borderId="43" xfId="5" applyFont="1" applyBorder="1" applyAlignment="1">
      <alignment horizontal="center" vertical="center" wrapText="1"/>
    </xf>
    <xf numFmtId="0" fontId="11" fillId="0" borderId="32" xfId="5" applyFont="1" applyBorder="1" applyAlignment="1">
      <alignment horizontal="left" vertical="center" wrapText="1"/>
    </xf>
    <xf numFmtId="0" fontId="11" fillId="0" borderId="33" xfId="5" applyFont="1" applyBorder="1" applyAlignment="1">
      <alignment horizontal="left" vertical="center" wrapText="1"/>
    </xf>
    <xf numFmtId="0" fontId="11" fillId="4" borderId="45" xfId="5" applyFont="1" applyFill="1" applyBorder="1" applyAlignment="1">
      <alignment horizontal="center" vertical="center" wrapText="1"/>
    </xf>
    <xf numFmtId="0" fontId="11" fillId="4" borderId="4" xfId="5" applyFont="1" applyFill="1" applyBorder="1" applyAlignment="1">
      <alignment horizontal="center" wrapText="1"/>
    </xf>
    <xf numFmtId="0" fontId="11" fillId="4" borderId="49" xfId="5" applyFont="1" applyFill="1" applyBorder="1" applyAlignment="1">
      <alignment horizontal="center" wrapText="1"/>
    </xf>
    <xf numFmtId="0" fontId="11" fillId="4" borderId="63" xfId="5" applyFont="1" applyFill="1" applyBorder="1" applyAlignment="1">
      <alignment horizontal="center" vertical="center" wrapText="1"/>
    </xf>
    <xf numFmtId="0" fontId="11" fillId="4" borderId="4" xfId="5" applyFont="1" applyFill="1" applyBorder="1" applyAlignment="1">
      <alignment horizontal="center" vertical="center" wrapText="1"/>
    </xf>
    <xf numFmtId="0" fontId="47" fillId="0" borderId="42" xfId="3" applyFont="1" applyBorder="1" applyAlignment="1">
      <alignment horizontal="right" vertical="center" wrapText="1"/>
    </xf>
    <xf numFmtId="0" fontId="47" fillId="0" borderId="42" xfId="25" applyFont="1" applyBorder="1" applyAlignment="1">
      <alignment horizontal="right" vertical="center" wrapText="1"/>
    </xf>
    <xf numFmtId="0" fontId="11" fillId="4" borderId="4" xfId="5" applyFont="1" applyFill="1" applyBorder="1" applyAlignment="1">
      <alignment horizontal="right" wrapText="1"/>
    </xf>
    <xf numFmtId="0" fontId="11" fillId="4" borderId="49" xfId="5" applyFont="1" applyFill="1" applyBorder="1" applyAlignment="1">
      <alignment horizontal="right" wrapText="1"/>
    </xf>
    <xf numFmtId="0" fontId="22" fillId="0" borderId="0" xfId="25" applyFont="1" applyAlignment="1">
      <alignment horizontal="left"/>
    </xf>
    <xf numFmtId="0" fontId="12" fillId="0" borderId="3" xfId="5" applyFont="1" applyBorder="1" applyAlignment="1">
      <alignment horizontal="center" vertical="top" wrapText="1"/>
    </xf>
    <xf numFmtId="0" fontId="12" fillId="0" borderId="6" xfId="5" applyFont="1" applyBorder="1" applyAlignment="1">
      <alignment horizontal="center" vertical="top" wrapText="1"/>
    </xf>
    <xf numFmtId="0" fontId="11" fillId="0" borderId="1" xfId="5" applyFont="1" applyBorder="1" applyAlignment="1">
      <alignment horizontal="left" vertical="top" wrapText="1"/>
    </xf>
    <xf numFmtId="0" fontId="59" fillId="0" borderId="1" xfId="9" applyFont="1" applyBorder="1" applyAlignment="1">
      <alignment horizontal="left" vertical="top" wrapText="1"/>
    </xf>
    <xf numFmtId="0" fontId="8" fillId="0" borderId="1" xfId="9" applyBorder="1" applyAlignment="1">
      <alignment horizontal="left" vertical="top" wrapText="1"/>
    </xf>
    <xf numFmtId="0" fontId="37" fillId="0" borderId="18" xfId="9" applyFont="1" applyBorder="1" applyAlignment="1">
      <alignment horizontal="center" vertical="top" wrapText="1"/>
    </xf>
    <xf numFmtId="0" fontId="37" fillId="0" borderId="19" xfId="9" applyFont="1" applyBorder="1" applyAlignment="1">
      <alignment horizontal="center" vertical="top" wrapText="1"/>
    </xf>
    <xf numFmtId="0" fontId="37" fillId="0" borderId="12" xfId="9" applyFont="1" applyBorder="1" applyAlignment="1">
      <alignment horizontal="left" vertical="top" wrapText="1"/>
    </xf>
    <xf numFmtId="0" fontId="37" fillId="0" borderId="20" xfId="9" applyFont="1" applyBorder="1" applyAlignment="1">
      <alignment horizontal="left" vertical="top" wrapText="1"/>
    </xf>
    <xf numFmtId="0" fontId="37" fillId="0" borderId="60" xfId="9" applyFont="1" applyBorder="1" applyAlignment="1">
      <alignment horizontal="left" vertical="top" wrapText="1"/>
    </xf>
    <xf numFmtId="0" fontId="37" fillId="0" borderId="22" xfId="9" applyFont="1" applyBorder="1" applyAlignment="1">
      <alignment horizontal="left" vertical="top" wrapText="1"/>
    </xf>
    <xf numFmtId="0" fontId="37" fillId="0" borderId="59" xfId="9" applyFont="1" applyBorder="1" applyAlignment="1">
      <alignment horizontal="left" vertical="top" wrapText="1"/>
    </xf>
    <xf numFmtId="0" fontId="38" fillId="0" borderId="61" xfId="9" applyFont="1" applyBorder="1" applyAlignment="1">
      <alignment horizontal="left" vertical="top" wrapText="1"/>
    </xf>
    <xf numFmtId="0" fontId="39" fillId="0" borderId="23" xfId="9" applyFont="1" applyBorder="1" applyAlignment="1">
      <alignment horizontal="left" vertical="top" wrapText="1"/>
    </xf>
    <xf numFmtId="0" fontId="39" fillId="0" borderId="62" xfId="9" applyFont="1" applyBorder="1" applyAlignment="1">
      <alignment horizontal="left" vertical="top"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21" fillId="0" borderId="31" xfId="9" applyFont="1" applyBorder="1" applyAlignment="1">
      <alignment horizontal="left" vertical="top" wrapText="1"/>
    </xf>
    <xf numFmtId="0" fontId="21" fillId="0" borderId="0" xfId="9" applyFont="1" applyAlignment="1">
      <alignment horizontal="left" vertical="top" wrapText="1"/>
    </xf>
    <xf numFmtId="0" fontId="21" fillId="0" borderId="34" xfId="9" applyFont="1" applyBorder="1" applyAlignment="1">
      <alignment horizontal="left" vertical="top" wrapText="1"/>
    </xf>
    <xf numFmtId="0" fontId="21" fillId="0" borderId="32" xfId="9" applyFont="1" applyBorder="1" applyAlignment="1">
      <alignment horizontal="left" vertical="top" wrapText="1"/>
    </xf>
    <xf numFmtId="0" fontId="21" fillId="0" borderId="33" xfId="9" applyFont="1" applyBorder="1" applyAlignment="1">
      <alignment horizontal="left" vertical="top" wrapText="1"/>
    </xf>
    <xf numFmtId="0" fontId="37" fillId="0" borderId="56" xfId="9" applyFont="1" applyBorder="1" applyAlignment="1">
      <alignment horizontal="center" vertical="top" wrapText="1"/>
    </xf>
    <xf numFmtId="0" fontId="37" fillId="0" borderId="54" xfId="9" applyFont="1" applyBorder="1" applyAlignment="1">
      <alignment horizontal="center" vertical="top" wrapText="1"/>
    </xf>
    <xf numFmtId="0" fontId="37" fillId="0" borderId="58" xfId="9" applyFont="1" applyBorder="1" applyAlignment="1">
      <alignment horizontal="center" vertical="top" wrapText="1"/>
    </xf>
    <xf numFmtId="0" fontId="36" fillId="0" borderId="13" xfId="9" applyFont="1" applyBorder="1" applyAlignment="1">
      <alignment horizontal="center" vertical="top" wrapText="1"/>
    </xf>
    <xf numFmtId="0" fontId="36" fillId="0" borderId="16" xfId="9" applyFont="1" applyBorder="1" applyAlignment="1">
      <alignment horizontal="center" vertical="top" wrapText="1"/>
    </xf>
    <xf numFmtId="0" fontId="36" fillId="0" borderId="14" xfId="9" applyFont="1" applyBorder="1" applyAlignment="1">
      <alignment horizontal="left" vertical="top" wrapText="1"/>
    </xf>
    <xf numFmtId="0" fontId="36" fillId="0" borderId="17" xfId="9" applyFont="1" applyBorder="1" applyAlignment="1">
      <alignment horizontal="left" vertical="top" wrapText="1"/>
    </xf>
    <xf numFmtId="0" fontId="36" fillId="0" borderId="19" xfId="9" applyFont="1" applyBorder="1" applyAlignment="1">
      <alignment horizontal="left" vertical="top" wrapText="1"/>
    </xf>
    <xf numFmtId="0" fontId="21" fillId="0" borderId="14" xfId="9" applyFont="1" applyBorder="1" applyAlignment="1">
      <alignment horizontal="left" vertical="top" wrapText="1"/>
    </xf>
    <xf numFmtId="0" fontId="21" fillId="0" borderId="17" xfId="9" applyFont="1" applyBorder="1" applyAlignment="1">
      <alignment horizontal="left" vertical="top" wrapText="1"/>
    </xf>
    <xf numFmtId="0" fontId="21" fillId="0" borderId="19" xfId="9" applyFont="1" applyBorder="1" applyAlignment="1">
      <alignment horizontal="left" vertical="top" wrapText="1"/>
    </xf>
    <xf numFmtId="0" fontId="37" fillId="0" borderId="13" xfId="9" applyFont="1" applyBorder="1" applyAlignment="1">
      <alignment horizontal="left" vertical="top" wrapText="1"/>
    </xf>
    <xf numFmtId="0" fontId="37" fillId="0" borderId="14" xfId="9" applyFont="1" applyBorder="1" applyAlignment="1">
      <alignment horizontal="left" vertical="top" wrapText="1"/>
    </xf>
    <xf numFmtId="0" fontId="37" fillId="0" borderId="18" xfId="9" applyFont="1" applyBorder="1" applyAlignment="1">
      <alignment horizontal="left" vertical="top" wrapText="1"/>
    </xf>
    <xf numFmtId="0" fontId="37" fillId="0" borderId="19" xfId="9" applyFont="1" applyBorder="1" applyAlignment="1">
      <alignment horizontal="left" vertical="top" wrapText="1"/>
    </xf>
    <xf numFmtId="0" fontId="59" fillId="0" borderId="2" xfId="9" applyFont="1" applyBorder="1" applyAlignment="1">
      <alignment horizontal="left"/>
    </xf>
    <xf numFmtId="0" fontId="12" fillId="0" borderId="24" xfId="9" applyFont="1" applyBorder="1" applyAlignment="1">
      <alignment horizontal="left" vertical="top" wrapText="1"/>
    </xf>
    <xf numFmtId="0" fontId="12" fillId="0" borderId="4" xfId="9" applyFont="1" applyBorder="1" applyAlignment="1">
      <alignment horizontal="left" vertical="top" wrapText="1"/>
    </xf>
    <xf numFmtId="0" fontId="21" fillId="0" borderId="31" xfId="9" applyFont="1" applyBorder="1" applyAlignment="1">
      <alignment horizontal="center" vertical="top" wrapText="1"/>
    </xf>
    <xf numFmtId="0" fontId="21" fillId="0" borderId="61" xfId="9" applyFont="1" applyBorder="1" applyAlignment="1">
      <alignment horizontal="center" vertical="top" wrapText="1"/>
    </xf>
    <xf numFmtId="0" fontId="37" fillId="0" borderId="60" xfId="9" applyFont="1" applyBorder="1" applyAlignment="1">
      <alignment horizontal="center" vertical="top" wrapText="1"/>
    </xf>
    <xf numFmtId="0" fontId="37" fillId="0" borderId="14" xfId="9" applyFont="1" applyBorder="1" applyAlignment="1">
      <alignment horizontal="center" vertical="top" wrapText="1"/>
    </xf>
    <xf numFmtId="0" fontId="36" fillId="0" borderId="60" xfId="9" applyFont="1" applyBorder="1" applyAlignment="1">
      <alignment horizontal="left" vertical="top" wrapText="1"/>
    </xf>
    <xf numFmtId="0" fontId="36" fillId="0" borderId="0" xfId="9" applyFont="1" applyAlignment="1">
      <alignment horizontal="left" vertical="top" wrapText="1"/>
    </xf>
    <xf numFmtId="0" fontId="57" fillId="0" borderId="0" xfId="9" applyFont="1" applyAlignment="1">
      <alignment horizontal="left" vertical="top" wrapText="1"/>
    </xf>
    <xf numFmtId="0" fontId="8" fillId="0" borderId="1" xfId="9" applyBorder="1" applyAlignment="1">
      <alignment horizontal="left"/>
    </xf>
    <xf numFmtId="0" fontId="13" fillId="0" borderId="31" xfId="0" applyFont="1" applyBorder="1" applyAlignment="1">
      <alignment horizontal="left" vertical="center" wrapText="1"/>
    </xf>
    <xf numFmtId="0" fontId="13" fillId="0" borderId="0" xfId="0" applyFont="1" applyAlignment="1">
      <alignment horizontal="left" vertical="center" wrapText="1"/>
    </xf>
    <xf numFmtId="0" fontId="37" fillId="0" borderId="31" xfId="9" applyFont="1" applyBorder="1" applyAlignment="1">
      <alignment horizontal="left" vertical="top" wrapText="1"/>
    </xf>
    <xf numFmtId="0" fontId="37" fillId="0" borderId="0" xfId="9" applyFont="1" applyAlignment="1">
      <alignment horizontal="left" vertical="top" wrapText="1"/>
    </xf>
    <xf numFmtId="0" fontId="37" fillId="0" borderId="34" xfId="9" applyFont="1" applyBorder="1" applyAlignment="1">
      <alignment horizontal="left" vertical="top" wrapText="1"/>
    </xf>
    <xf numFmtId="0" fontId="59" fillId="0" borderId="1" xfId="9" applyFont="1" applyBorder="1" applyAlignment="1">
      <alignment horizontal="left"/>
    </xf>
    <xf numFmtId="0" fontId="37" fillId="0" borderId="50" xfId="9" applyFont="1" applyBorder="1" applyAlignment="1">
      <alignment horizontal="left" vertical="top" wrapText="1"/>
    </xf>
    <xf numFmtId="0" fontId="37" fillId="0" borderId="8" xfId="9" applyFont="1" applyBorder="1" applyAlignment="1">
      <alignment horizontal="left" vertical="top" wrapText="1"/>
    </xf>
    <xf numFmtId="0" fontId="22" fillId="0" borderId="1" xfId="25" applyFont="1" applyBorder="1" applyAlignment="1">
      <alignment horizontal="center"/>
    </xf>
    <xf numFmtId="0" fontId="22" fillId="0" borderId="36" xfId="25" applyFont="1" applyBorder="1" applyAlignment="1">
      <alignment horizontal="center"/>
    </xf>
    <xf numFmtId="0" fontId="7" fillId="0" borderId="33" xfId="25" applyFont="1" applyBorder="1" applyAlignment="1">
      <alignment horizontal="center" vertical="center" wrapText="1"/>
    </xf>
    <xf numFmtId="2" fontId="12" fillId="0" borderId="1" xfId="0" applyNumberFormat="1" applyFont="1" applyBorder="1" applyAlignment="1">
      <alignment horizontal="center" vertical="top"/>
    </xf>
    <xf numFmtId="0" fontId="7" fillId="0" borderId="1" xfId="25" applyFont="1" applyBorder="1" applyAlignment="1">
      <alignment horizontal="center" vertical="center"/>
    </xf>
    <xf numFmtId="0" fontId="7" fillId="0" borderId="36" xfId="25" applyFont="1" applyBorder="1" applyAlignment="1">
      <alignment horizontal="center" vertical="center"/>
    </xf>
    <xf numFmtId="0" fontId="7" fillId="0" borderId="0" xfId="25" applyFont="1" applyAlignment="1">
      <alignment horizontal="center" vertical="center"/>
    </xf>
    <xf numFmtId="0" fontId="22" fillId="0" borderId="35" xfId="25" applyFont="1" applyBorder="1" applyAlignment="1">
      <alignment horizontal="center" vertical="center"/>
    </xf>
    <xf numFmtId="10" fontId="25" fillId="3" borderId="38" xfId="25" applyNumberFormat="1" applyFont="1" applyFill="1" applyBorder="1" applyAlignment="1">
      <alignment horizontal="center" vertical="center"/>
    </xf>
  </cellXfs>
  <cellStyles count="26">
    <cellStyle name="Comma" xfId="11" builtinId="3"/>
    <cellStyle name="Comma [0] 2" xfId="14" xr:uid="{00000000-0005-0000-0000-000001000000}"/>
    <cellStyle name="Comma [0] 2 2" xfId="22" xr:uid="{00000000-0005-0000-0000-000002000000}"/>
    <cellStyle name="Comma [0] 7" xfId="24" xr:uid="{00000000-0005-0000-0000-000003000000}"/>
    <cellStyle name="Comma 2" xfId="7" xr:uid="{00000000-0005-0000-0000-000004000000}"/>
    <cellStyle name="Comma 2 2" xfId="19" xr:uid="{00000000-0005-0000-0000-000005000000}"/>
    <cellStyle name="Comma 3" xfId="20" xr:uid="{00000000-0005-0000-0000-000006000000}"/>
    <cellStyle name="Hyperlink 2" xfId="15" xr:uid="{00000000-0005-0000-0000-000007000000}"/>
    <cellStyle name="Normal" xfId="0" builtinId="0"/>
    <cellStyle name="Normal 10 2" xfId="6" xr:uid="{00000000-0005-0000-0000-000009000000}"/>
    <cellStyle name="Normal 10 3" xfId="5" xr:uid="{00000000-0005-0000-0000-00000A000000}"/>
    <cellStyle name="Normal 2" xfId="4" xr:uid="{00000000-0005-0000-0000-00000B000000}"/>
    <cellStyle name="Normal 2 2 2" xfId="3" xr:uid="{00000000-0005-0000-0000-00000C000000}"/>
    <cellStyle name="Normal 2 2 2 2" xfId="12" xr:uid="{00000000-0005-0000-0000-00000D000000}"/>
    <cellStyle name="Normal 2 2 2 2 2" xfId="21" xr:uid="{00000000-0005-0000-0000-00000E000000}"/>
    <cellStyle name="Normal 2 2 2 3" xfId="18" xr:uid="{00000000-0005-0000-0000-00000F000000}"/>
    <cellStyle name="Normal 2 2 2 5" xfId="25" xr:uid="{3CF95062-39C0-495E-80B3-41B29EF25C62}"/>
    <cellStyle name="Normal 3" xfId="9" xr:uid="{00000000-0005-0000-0000-000010000000}"/>
    <cellStyle name="Normal 3 2" xfId="16" xr:uid="{00000000-0005-0000-0000-000011000000}"/>
    <cellStyle name="Normal 3 2 2" xfId="23" xr:uid="{00000000-0005-0000-0000-000012000000}"/>
    <cellStyle name="Normal 4" xfId="10" xr:uid="{00000000-0005-0000-0000-000013000000}"/>
    <cellStyle name="Normal 5" xfId="17" xr:uid="{00000000-0005-0000-0000-000014000000}"/>
    <cellStyle name="Normal 5 2" xfId="2" xr:uid="{00000000-0005-0000-0000-000015000000}"/>
    <cellStyle name="Normal 7" xfId="8" xr:uid="{00000000-0005-0000-0000-000016000000}"/>
    <cellStyle name="Percent" xfId="13" builtinId="5"/>
    <cellStyle name="Percent 4" xfId="1" xr:uid="{00000000-0005-0000-0000-000018000000}"/>
  </cellStyles>
  <dxfs count="112">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BEBE"/>
        </patternFill>
      </fill>
    </dxf>
    <dxf>
      <fill>
        <patternFill patternType="solid">
          <bgColor rgb="FFFFBEBE"/>
        </patternFill>
      </fill>
    </dxf>
    <dxf>
      <fill>
        <patternFill patternType="solid">
          <bgColor rgb="FFFFBEBE"/>
        </patternFill>
      </fill>
    </dxf>
    <dxf>
      <fill>
        <patternFill patternType="solid">
          <bgColor rgb="FFFFBEBE"/>
        </patternFill>
      </fill>
    </dxf>
    <dxf>
      <font>
        <color rgb="FF8E0000"/>
      </font>
      <fill>
        <patternFill>
          <bgColor rgb="FFFFC5C5"/>
        </patternFill>
      </fill>
    </dxf>
    <dxf>
      <font>
        <color rgb="FF8E0000"/>
      </font>
      <fill>
        <patternFill>
          <bgColor rgb="FFFFC5C5"/>
        </patternFill>
      </fill>
    </dxf>
    <dxf>
      <fill>
        <patternFill>
          <bgColor rgb="FFFFBEBE"/>
        </patternFill>
      </fill>
    </dxf>
    <dxf>
      <fill>
        <patternFill>
          <bgColor rgb="FFFFBEBE"/>
        </patternFill>
      </fill>
    </dxf>
    <dxf>
      <font>
        <color rgb="FF8E0000"/>
      </font>
      <fill>
        <patternFill>
          <bgColor rgb="FFFFBEBE"/>
        </patternFill>
      </fill>
    </dxf>
    <dxf>
      <font>
        <color rgb="FF8E0000"/>
      </font>
      <fill>
        <patternFill>
          <bgColor rgb="FFFFC5C5"/>
        </patternFill>
      </fill>
    </dxf>
    <dxf>
      <font>
        <color rgb="FF8E0000"/>
      </font>
      <fill>
        <patternFill>
          <bgColor rgb="FFFFC5C5"/>
        </patternFill>
      </fill>
    </dxf>
    <dxf>
      <fill>
        <patternFill>
          <bgColor rgb="FFFFBEBE"/>
        </patternFill>
      </fill>
    </dxf>
    <dxf>
      <font>
        <color rgb="FF8E0000"/>
      </font>
      <fill>
        <patternFill>
          <bgColor rgb="FFFFBEBE"/>
        </patternFill>
      </fill>
    </dxf>
    <dxf>
      <font>
        <color rgb="FF8E0000"/>
      </font>
      <fill>
        <patternFill>
          <bgColor rgb="FFFFC5C5"/>
        </patternFill>
      </fill>
    </dxf>
    <dxf>
      <fill>
        <patternFill>
          <bgColor rgb="FFFFB9B9"/>
        </patternFill>
      </fill>
    </dxf>
    <dxf>
      <fill>
        <patternFill>
          <bgColor rgb="FFFFBEBE"/>
        </patternFill>
      </fill>
    </dxf>
    <dxf>
      <fill>
        <patternFill>
          <bgColor rgb="FFFFB9B9"/>
        </patternFill>
      </fill>
    </dxf>
    <dxf>
      <fill>
        <patternFill>
          <bgColor rgb="FFFFB9B9"/>
        </patternFill>
      </fill>
    </dxf>
    <dxf>
      <fill>
        <patternFill>
          <bgColor rgb="FFFFB9B9"/>
        </patternFill>
      </fill>
    </dxf>
    <dxf>
      <fill>
        <patternFill>
          <bgColor rgb="FFFFBEBE"/>
        </patternFill>
      </fill>
    </dxf>
    <dxf>
      <fill>
        <patternFill>
          <bgColor rgb="FFFFBDBD"/>
        </patternFill>
      </fill>
    </dxf>
    <dxf>
      <font>
        <color rgb="FF8E0000"/>
      </font>
      <fill>
        <patternFill>
          <bgColor rgb="FFFFC9C9"/>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B7B7"/>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C5C5"/>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CDCD"/>
        </patternFill>
      </fill>
    </dxf>
    <dxf>
      <fill>
        <patternFill>
          <bgColor rgb="FFFFBEBE"/>
        </patternFill>
      </fill>
    </dxf>
    <dxf>
      <font>
        <color rgb="FF8E0000"/>
      </font>
      <fill>
        <patternFill>
          <bgColor rgb="FFFFCDCD"/>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B7B7"/>
        </patternFill>
      </fill>
    </dxf>
    <dxf>
      <font>
        <color rgb="FF8E0000"/>
      </font>
      <fill>
        <patternFill>
          <bgColor rgb="FFFFA3A3"/>
        </patternFill>
      </fill>
    </dxf>
    <dxf>
      <font>
        <b/>
        <i val="0"/>
        <color rgb="FF990033"/>
      </font>
      <fill>
        <patternFill patternType="solid">
          <bgColor rgb="FFFFA7A7"/>
        </patternFill>
      </fill>
    </dxf>
    <dxf>
      <font>
        <b/>
        <i val="0"/>
        <color rgb="FF990033"/>
      </font>
      <fill>
        <patternFill patternType="solid">
          <bgColor rgb="FFFFA7A7"/>
        </patternFill>
      </fill>
    </dxf>
    <dxf>
      <font>
        <b/>
        <i val="0"/>
        <color rgb="FF990033"/>
      </font>
      <fill>
        <patternFill patternType="solid">
          <bgColor rgb="FFFFA7A7"/>
        </patternFill>
      </fill>
    </dxf>
    <dxf>
      <font>
        <b/>
        <i val="0"/>
        <color rgb="FF990033"/>
      </font>
      <fill>
        <patternFill patternType="solid">
          <bgColor rgb="FFFFA7A7"/>
        </patternFill>
      </fill>
    </dxf>
  </dxfs>
  <tableStyles count="0" defaultTableStyle="TableStyleMedium2" defaultPivotStyle="PivotStyleLight16"/>
  <colors>
    <mruColors>
      <color rgb="FFFFBEBE"/>
      <color rgb="FF8E0000"/>
      <color rgb="FFFFB9B9"/>
      <color rgb="FFFFBDBD"/>
      <color rgb="FFFFC5C5"/>
      <color rgb="FFFFC9C9"/>
      <color rgb="FFFFB7B7"/>
      <color rgb="FFFFCDCD"/>
      <color rgb="FFFFA3A3"/>
      <color rgb="FFE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B1:R103"/>
  <sheetViews>
    <sheetView view="pageBreakPreview" zoomScale="80" zoomScaleNormal="90" zoomScaleSheetLayoutView="80" workbookViewId="0">
      <selection activeCell="L57" sqref="L57"/>
    </sheetView>
  </sheetViews>
  <sheetFormatPr defaultColWidth="9" defaultRowHeight="15.5"/>
  <cols>
    <col min="1" max="1" width="5.58203125" style="278" customWidth="1"/>
    <col min="2" max="2" width="2.58203125" style="278" customWidth="1"/>
    <col min="3" max="3" width="48.5" style="279" customWidth="1"/>
    <col min="4" max="4" width="10.33203125" style="280" customWidth="1"/>
    <col min="5" max="5" width="12.58203125" style="280" customWidth="1"/>
    <col min="6" max="6" width="12.08203125" style="280" customWidth="1"/>
    <col min="7" max="7" width="11.08203125" style="280" customWidth="1"/>
    <col min="8" max="8" width="12.08203125" style="281" customWidth="1"/>
    <col min="9" max="9" width="11.33203125" style="281" customWidth="1"/>
    <col min="10" max="10" width="2.58203125" style="278" customWidth="1"/>
    <col min="11" max="11" width="5.58203125" style="278" customWidth="1"/>
    <col min="12" max="12" width="27.33203125" style="278" customWidth="1"/>
    <col min="13" max="13" width="7.58203125" style="278" customWidth="1"/>
    <col min="14" max="16" width="4" style="278" customWidth="1"/>
    <col min="17" max="16384" width="9" style="278"/>
  </cols>
  <sheetData>
    <row r="1" spans="2:16" ht="16" thickBot="1"/>
    <row r="2" spans="2:16">
      <c r="B2" s="282"/>
      <c r="C2" s="615"/>
      <c r="D2" s="615"/>
      <c r="E2" s="615"/>
      <c r="F2" s="615"/>
      <c r="G2" s="615"/>
      <c r="H2" s="615"/>
      <c r="I2" s="615"/>
      <c r="J2" s="283"/>
    </row>
    <row r="3" spans="2:16" ht="78" customHeight="1">
      <c r="B3" s="284"/>
      <c r="C3" s="621" t="s">
        <v>809</v>
      </c>
      <c r="D3" s="621"/>
      <c r="E3" s="621"/>
      <c r="F3" s="621"/>
      <c r="G3" s="621"/>
      <c r="H3" s="621"/>
      <c r="I3" s="621"/>
      <c r="J3" s="285"/>
    </row>
    <row r="4" spans="2:16" ht="21" customHeight="1">
      <c r="B4" s="291"/>
      <c r="C4" s="616" t="s">
        <v>808</v>
      </c>
      <c r="D4" s="616"/>
      <c r="E4" s="616"/>
      <c r="F4" s="616"/>
      <c r="G4" s="616"/>
      <c r="H4" s="616"/>
      <c r="I4" s="616"/>
      <c r="J4" s="292"/>
    </row>
    <row r="5" spans="2:16">
      <c r="B5" s="291"/>
      <c r="C5" s="293"/>
      <c r="D5" s="294"/>
      <c r="E5" s="294"/>
      <c r="F5" s="294"/>
      <c r="G5" s="294"/>
      <c r="H5" s="295"/>
      <c r="I5" s="295"/>
      <c r="J5" s="292"/>
    </row>
    <row r="6" spans="2:16" ht="15.75" customHeight="1">
      <c r="B6" s="291"/>
      <c r="C6" s="622" t="s">
        <v>624</v>
      </c>
      <c r="D6" s="620" t="s">
        <v>0</v>
      </c>
      <c r="E6" s="623" t="s">
        <v>1</v>
      </c>
      <c r="F6" s="625" t="s">
        <v>2</v>
      </c>
      <c r="G6" s="626" t="s">
        <v>3</v>
      </c>
      <c r="H6" s="619" t="s">
        <v>4</v>
      </c>
      <c r="I6" s="620" t="s">
        <v>5</v>
      </c>
      <c r="J6" s="292"/>
    </row>
    <row r="7" spans="2:16" ht="22" customHeight="1">
      <c r="B7" s="291"/>
      <c r="C7" s="622"/>
      <c r="D7" s="620"/>
      <c r="E7" s="624"/>
      <c r="F7" s="625"/>
      <c r="G7" s="627"/>
      <c r="H7" s="619"/>
      <c r="I7" s="620"/>
      <c r="J7" s="292"/>
      <c r="L7" s="286"/>
    </row>
    <row r="8" spans="2:16">
      <c r="B8" s="291"/>
      <c r="C8" s="299" t="s">
        <v>6</v>
      </c>
      <c r="D8" s="300"/>
      <c r="E8" s="301"/>
      <c r="F8" s="301"/>
      <c r="G8" s="301"/>
      <c r="H8" s="301"/>
      <c r="I8" s="301"/>
      <c r="J8" s="292"/>
      <c r="L8" s="286"/>
      <c r="M8" s="287"/>
      <c r="N8" s="286"/>
      <c r="O8" s="286"/>
      <c r="P8" s="286"/>
    </row>
    <row r="9" spans="2:16">
      <c r="B9" s="291"/>
      <c r="C9" s="302" t="s">
        <v>7</v>
      </c>
      <c r="D9" s="303">
        <f>'KKLEAD I_PEMDA'!I20</f>
        <v>5</v>
      </c>
      <c r="E9" s="304">
        <v>0.5</v>
      </c>
      <c r="F9" s="305"/>
      <c r="G9" s="306">
        <f>D9*E9</f>
        <v>2.5</v>
      </c>
      <c r="H9" s="305"/>
      <c r="I9" s="307"/>
      <c r="J9" s="292"/>
      <c r="L9" s="286"/>
      <c r="M9" s="288"/>
      <c r="N9" s="286"/>
      <c r="O9" s="286"/>
      <c r="P9" s="286"/>
    </row>
    <row r="10" spans="2:16" ht="18.75" customHeight="1">
      <c r="B10" s="291"/>
      <c r="C10" s="302" t="s">
        <v>689</v>
      </c>
      <c r="D10" s="303">
        <f>'KKLEAD I_PEMDA'!I44</f>
        <v>5</v>
      </c>
      <c r="E10" s="308">
        <v>0.5</v>
      </c>
      <c r="F10" s="305"/>
      <c r="G10" s="306">
        <f>D10*E10</f>
        <v>2.5</v>
      </c>
      <c r="H10" s="305"/>
      <c r="I10" s="307"/>
      <c r="J10" s="292"/>
      <c r="L10" s="286"/>
      <c r="M10" s="288"/>
      <c r="N10" s="286"/>
      <c r="O10" s="286"/>
      <c r="P10" s="286"/>
    </row>
    <row r="11" spans="2:16">
      <c r="B11" s="291"/>
      <c r="C11" s="309" t="s">
        <v>8</v>
      </c>
      <c r="D11" s="310"/>
      <c r="E11" s="311">
        <f>SUM(E9:E10)</f>
        <v>1</v>
      </c>
      <c r="F11" s="312"/>
      <c r="G11" s="397">
        <f>SUM(G9:G10)</f>
        <v>5</v>
      </c>
      <c r="H11" s="313"/>
      <c r="I11" s="307"/>
      <c r="J11" s="292"/>
    </row>
    <row r="12" spans="2:16" ht="18">
      <c r="B12" s="291"/>
      <c r="C12" s="314" t="s">
        <v>9</v>
      </c>
      <c r="D12" s="307"/>
      <c r="E12" s="307"/>
      <c r="F12" s="315">
        <v>0.4</v>
      </c>
      <c r="G12" s="316"/>
      <c r="H12" s="317">
        <f>$F$12*$G$11</f>
        <v>2</v>
      </c>
      <c r="I12" s="318"/>
      <c r="J12" s="292"/>
    </row>
    <row r="13" spans="2:16" ht="16" thickBot="1">
      <c r="B13" s="291"/>
      <c r="C13" s="319"/>
      <c r="D13" s="320"/>
      <c r="E13" s="320"/>
      <c r="F13" s="320"/>
      <c r="G13" s="320"/>
      <c r="H13" s="320"/>
      <c r="I13" s="320"/>
      <c r="J13" s="292"/>
    </row>
    <row r="14" spans="2:16" ht="16.5" thickTop="1" thickBot="1">
      <c r="B14" s="291"/>
      <c r="C14" s="321" t="s">
        <v>10</v>
      </c>
      <c r="D14" s="322"/>
      <c r="E14" s="323"/>
      <c r="F14" s="323"/>
      <c r="G14" s="322"/>
      <c r="H14" s="323"/>
      <c r="I14" s="324"/>
      <c r="J14" s="292"/>
    </row>
    <row r="15" spans="2:16" ht="16" thickTop="1">
      <c r="B15" s="291"/>
      <c r="C15" s="325" t="s">
        <v>11</v>
      </c>
      <c r="D15" s="301"/>
      <c r="E15" s="301"/>
      <c r="F15" s="301"/>
      <c r="G15" s="301"/>
      <c r="H15" s="301"/>
      <c r="I15" s="301"/>
      <c r="J15" s="292"/>
    </row>
    <row r="16" spans="2:16" ht="20.149999999999999" customHeight="1">
      <c r="B16" s="291"/>
      <c r="C16" s="326" t="s">
        <v>12</v>
      </c>
      <c r="D16" s="327">
        <f>'KKLEAD II'!L6</f>
        <v>3.21875</v>
      </c>
      <c r="E16" s="308">
        <f t="shared" ref="E16:E23" si="0">30%/8</f>
        <v>3.7499999999999999E-2</v>
      </c>
      <c r="F16" s="328"/>
      <c r="G16" s="306">
        <f>D16*E16</f>
        <v>0.12070312499999999</v>
      </c>
      <c r="H16" s="307"/>
      <c r="I16" s="329"/>
      <c r="J16" s="292"/>
    </row>
    <row r="17" spans="2:10" ht="20.149999999999999" customHeight="1">
      <c r="B17" s="291"/>
      <c r="C17" s="326" t="s">
        <v>13</v>
      </c>
      <c r="D17" s="327">
        <f>'KKLEAD II'!L15</f>
        <v>3</v>
      </c>
      <c r="E17" s="308">
        <f t="shared" si="0"/>
        <v>3.7499999999999999E-2</v>
      </c>
      <c r="F17" s="328"/>
      <c r="G17" s="306">
        <f t="shared" ref="G17:G44" si="1">D17*E17</f>
        <v>0.11249999999999999</v>
      </c>
      <c r="H17" s="307"/>
      <c r="I17" s="329"/>
      <c r="J17" s="292"/>
    </row>
    <row r="18" spans="2:10">
      <c r="B18" s="291"/>
      <c r="C18" s="326" t="s">
        <v>14</v>
      </c>
      <c r="D18" s="327">
        <f>'KKLEAD II'!L17</f>
        <v>3</v>
      </c>
      <c r="E18" s="308">
        <f t="shared" si="0"/>
        <v>3.7499999999999999E-2</v>
      </c>
      <c r="F18" s="328"/>
      <c r="G18" s="306">
        <f t="shared" si="1"/>
        <v>0.11249999999999999</v>
      </c>
      <c r="H18" s="307"/>
      <c r="I18" s="329"/>
      <c r="J18" s="292"/>
    </row>
    <row r="19" spans="2:10" ht="31">
      <c r="B19" s="291"/>
      <c r="C19" s="326" t="s">
        <v>15</v>
      </c>
      <c r="D19" s="327">
        <f>'KKLEAD II'!L25</f>
        <v>3</v>
      </c>
      <c r="E19" s="308">
        <f t="shared" si="0"/>
        <v>3.7499999999999999E-2</v>
      </c>
      <c r="F19" s="328"/>
      <c r="G19" s="306">
        <f>D19*E19</f>
        <v>0.11249999999999999</v>
      </c>
      <c r="H19" s="307"/>
      <c r="I19" s="329"/>
      <c r="J19" s="292"/>
    </row>
    <row r="20" spans="2:10" ht="31">
      <c r="B20" s="291"/>
      <c r="C20" s="326" t="s">
        <v>16</v>
      </c>
      <c r="D20" s="327">
        <f>'KKLEAD II'!L27</f>
        <v>2.75</v>
      </c>
      <c r="E20" s="308">
        <f t="shared" si="0"/>
        <v>3.7499999999999999E-2</v>
      </c>
      <c r="F20" s="328"/>
      <c r="G20" s="306">
        <f t="shared" si="1"/>
        <v>0.10312499999999999</v>
      </c>
      <c r="H20" s="307"/>
      <c r="I20" s="329"/>
      <c r="J20" s="292"/>
    </row>
    <row r="21" spans="2:10" ht="34" customHeight="1">
      <c r="B21" s="291"/>
      <c r="C21" s="326" t="s">
        <v>17</v>
      </c>
      <c r="D21" s="327">
        <f>'KKLEAD II'!L29</f>
        <v>3.1666666666666665</v>
      </c>
      <c r="E21" s="308">
        <f t="shared" si="0"/>
        <v>3.7499999999999999E-2</v>
      </c>
      <c r="F21" s="328"/>
      <c r="G21" s="306">
        <f t="shared" si="1"/>
        <v>0.11874999999999999</v>
      </c>
      <c r="H21" s="307"/>
      <c r="I21" s="329"/>
      <c r="J21" s="292"/>
    </row>
    <row r="22" spans="2:10" ht="19" customHeight="1">
      <c r="B22" s="291"/>
      <c r="C22" s="326" t="s">
        <v>18</v>
      </c>
      <c r="D22" s="327">
        <f>'KKLEAD II'!L33</f>
        <v>3</v>
      </c>
      <c r="E22" s="308">
        <f t="shared" si="0"/>
        <v>3.7499999999999999E-2</v>
      </c>
      <c r="F22" s="328"/>
      <c r="G22" s="306">
        <f t="shared" si="1"/>
        <v>0.11249999999999999</v>
      </c>
      <c r="H22" s="307"/>
      <c r="I22" s="329"/>
      <c r="J22" s="292"/>
    </row>
    <row r="23" spans="2:10" ht="31">
      <c r="B23" s="291"/>
      <c r="C23" s="326" t="s">
        <v>19</v>
      </c>
      <c r="D23" s="327">
        <f>'KKLEAD II'!L35</f>
        <v>3</v>
      </c>
      <c r="E23" s="308">
        <f t="shared" si="0"/>
        <v>3.7499999999999999E-2</v>
      </c>
      <c r="F23" s="328"/>
      <c r="G23" s="306">
        <f t="shared" si="1"/>
        <v>0.11249999999999999</v>
      </c>
      <c r="H23" s="307"/>
      <c r="I23" s="329"/>
      <c r="J23" s="292"/>
    </row>
    <row r="24" spans="2:10">
      <c r="B24" s="291"/>
      <c r="C24" s="302" t="s">
        <v>20</v>
      </c>
      <c r="D24" s="330"/>
      <c r="E24" s="307"/>
      <c r="F24" s="307"/>
      <c r="G24" s="331"/>
      <c r="H24" s="307"/>
      <c r="I24" s="330"/>
      <c r="J24" s="292"/>
    </row>
    <row r="25" spans="2:10">
      <c r="B25" s="291"/>
      <c r="C25" s="326" t="s">
        <v>21</v>
      </c>
      <c r="D25" s="327">
        <f>'KKLEAD II'!L38</f>
        <v>3</v>
      </c>
      <c r="E25" s="332">
        <v>0.1</v>
      </c>
      <c r="F25" s="328"/>
      <c r="G25" s="306">
        <f t="shared" si="1"/>
        <v>0.30000000000000004</v>
      </c>
      <c r="H25" s="307"/>
      <c r="I25" s="329"/>
      <c r="J25" s="292"/>
    </row>
    <row r="26" spans="2:10">
      <c r="B26" s="291"/>
      <c r="C26" s="326" t="s">
        <v>22</v>
      </c>
      <c r="D26" s="327">
        <f>'KKLEAD II'!L42</f>
        <v>3</v>
      </c>
      <c r="E26" s="332">
        <v>0.1</v>
      </c>
      <c r="F26" s="328"/>
      <c r="G26" s="306">
        <f t="shared" si="1"/>
        <v>0.30000000000000004</v>
      </c>
      <c r="H26" s="307"/>
      <c r="I26" s="329"/>
      <c r="J26" s="292"/>
    </row>
    <row r="27" spans="2:10">
      <c r="B27" s="291"/>
      <c r="C27" s="302" t="s">
        <v>23</v>
      </c>
      <c r="D27" s="330"/>
      <c r="E27" s="307"/>
      <c r="F27" s="307"/>
      <c r="G27" s="331"/>
      <c r="H27" s="307"/>
      <c r="I27" s="330"/>
      <c r="J27" s="292"/>
    </row>
    <row r="28" spans="2:10" ht="20.149999999999999" customHeight="1">
      <c r="B28" s="291"/>
      <c r="C28" s="326" t="s">
        <v>24</v>
      </c>
      <c r="D28" s="327">
        <f>'KKLEAD II'!L49</f>
        <v>3</v>
      </c>
      <c r="E28" s="308">
        <f t="shared" ref="E28:E38" si="2">25%/11</f>
        <v>2.2727272727272728E-2</v>
      </c>
      <c r="F28" s="328"/>
      <c r="G28" s="306">
        <f t="shared" si="1"/>
        <v>6.8181818181818177E-2</v>
      </c>
      <c r="H28" s="307"/>
      <c r="I28" s="329"/>
      <c r="J28" s="292"/>
    </row>
    <row r="29" spans="2:10" ht="17.149999999999999" customHeight="1">
      <c r="B29" s="291"/>
      <c r="C29" s="326" t="s">
        <v>25</v>
      </c>
      <c r="D29" s="327">
        <f>'KKLEAD II'!L51</f>
        <v>3</v>
      </c>
      <c r="E29" s="308">
        <f t="shared" si="2"/>
        <v>2.2727272727272728E-2</v>
      </c>
      <c r="F29" s="328"/>
      <c r="G29" s="306">
        <f t="shared" si="1"/>
        <v>6.8181818181818177E-2</v>
      </c>
      <c r="H29" s="307"/>
      <c r="I29" s="329"/>
      <c r="J29" s="292"/>
    </row>
    <row r="30" spans="2:10" ht="31">
      <c r="B30" s="291"/>
      <c r="C30" s="326" t="s">
        <v>26</v>
      </c>
      <c r="D30" s="327">
        <f>'KKLEAD II'!L53</f>
        <v>3</v>
      </c>
      <c r="E30" s="308">
        <f t="shared" si="2"/>
        <v>2.2727272727272728E-2</v>
      </c>
      <c r="F30" s="328"/>
      <c r="G30" s="306">
        <f t="shared" si="1"/>
        <v>6.8181818181818177E-2</v>
      </c>
      <c r="H30" s="307"/>
      <c r="I30" s="329"/>
      <c r="J30" s="292"/>
    </row>
    <row r="31" spans="2:10">
      <c r="B31" s="291"/>
      <c r="C31" s="326" t="s">
        <v>27</v>
      </c>
      <c r="D31" s="327">
        <f>'KKLEAD II'!L55</f>
        <v>3</v>
      </c>
      <c r="E31" s="308">
        <f t="shared" si="2"/>
        <v>2.2727272727272728E-2</v>
      </c>
      <c r="F31" s="328"/>
      <c r="G31" s="306">
        <f t="shared" si="1"/>
        <v>6.8181818181818177E-2</v>
      </c>
      <c r="H31" s="307"/>
      <c r="I31" s="329"/>
      <c r="J31" s="292"/>
    </row>
    <row r="32" spans="2:10" ht="31">
      <c r="B32" s="291"/>
      <c r="C32" s="326" t="s">
        <v>28</v>
      </c>
      <c r="D32" s="327">
        <f>'KKLEAD II'!L57</f>
        <v>3</v>
      </c>
      <c r="E32" s="308">
        <f t="shared" si="2"/>
        <v>2.2727272727272728E-2</v>
      </c>
      <c r="F32" s="328"/>
      <c r="G32" s="306">
        <f t="shared" si="1"/>
        <v>6.8181818181818177E-2</v>
      </c>
      <c r="H32" s="307"/>
      <c r="I32" s="329"/>
      <c r="J32" s="292"/>
    </row>
    <row r="33" spans="2:18">
      <c r="B33" s="291"/>
      <c r="C33" s="326" t="s">
        <v>29</v>
      </c>
      <c r="D33" s="327">
        <f>'KKLEAD II'!L59</f>
        <v>3</v>
      </c>
      <c r="E33" s="308">
        <f t="shared" si="2"/>
        <v>2.2727272727272728E-2</v>
      </c>
      <c r="F33" s="328"/>
      <c r="G33" s="306">
        <f t="shared" si="1"/>
        <v>6.8181818181818177E-2</v>
      </c>
      <c r="H33" s="307"/>
      <c r="I33" s="329"/>
      <c r="J33" s="292"/>
    </row>
    <row r="34" spans="2:18" ht="31">
      <c r="B34" s="291"/>
      <c r="C34" s="326" t="s">
        <v>30</v>
      </c>
      <c r="D34" s="327">
        <f>'KKLEAD II'!L61</f>
        <v>3</v>
      </c>
      <c r="E34" s="308">
        <f t="shared" si="2"/>
        <v>2.2727272727272728E-2</v>
      </c>
      <c r="F34" s="328"/>
      <c r="G34" s="306">
        <f t="shared" si="1"/>
        <v>6.8181818181818177E-2</v>
      </c>
      <c r="H34" s="307"/>
      <c r="I34" s="329"/>
      <c r="J34" s="292"/>
    </row>
    <row r="35" spans="2:18" ht="34" customHeight="1">
      <c r="B35" s="291"/>
      <c r="C35" s="326" t="s">
        <v>31</v>
      </c>
      <c r="D35" s="327">
        <f>'KKLEAD II'!L63</f>
        <v>3</v>
      </c>
      <c r="E35" s="308">
        <f t="shared" si="2"/>
        <v>2.2727272727272728E-2</v>
      </c>
      <c r="F35" s="328"/>
      <c r="G35" s="306">
        <f t="shared" si="1"/>
        <v>6.8181818181818177E-2</v>
      </c>
      <c r="H35" s="307"/>
      <c r="I35" s="329"/>
      <c r="J35" s="292"/>
    </row>
    <row r="36" spans="2:18" ht="31">
      <c r="B36" s="291"/>
      <c r="C36" s="326" t="s">
        <v>32</v>
      </c>
      <c r="D36" s="327">
        <f>'KKLEAD II'!L65</f>
        <v>3</v>
      </c>
      <c r="E36" s="308">
        <f t="shared" si="2"/>
        <v>2.2727272727272728E-2</v>
      </c>
      <c r="F36" s="328"/>
      <c r="G36" s="306">
        <f t="shared" si="1"/>
        <v>6.8181818181818177E-2</v>
      </c>
      <c r="H36" s="307"/>
      <c r="I36" s="329"/>
      <c r="J36" s="292"/>
    </row>
    <row r="37" spans="2:18" ht="31">
      <c r="B37" s="291"/>
      <c r="C37" s="326" t="s">
        <v>33</v>
      </c>
      <c r="D37" s="327">
        <f>'KKLEAD II'!L67</f>
        <v>3</v>
      </c>
      <c r="E37" s="308">
        <f t="shared" si="2"/>
        <v>2.2727272727272728E-2</v>
      </c>
      <c r="F37" s="328"/>
      <c r="G37" s="306">
        <f t="shared" si="1"/>
        <v>6.8181818181818177E-2</v>
      </c>
      <c r="H37" s="307"/>
      <c r="I37" s="329"/>
      <c r="J37" s="292"/>
    </row>
    <row r="38" spans="2:18" ht="36" customHeight="1">
      <c r="B38" s="291"/>
      <c r="C38" s="326" t="s">
        <v>34</v>
      </c>
      <c r="D38" s="327">
        <f>'KKLEAD II'!L69</f>
        <v>3</v>
      </c>
      <c r="E38" s="308">
        <f t="shared" si="2"/>
        <v>2.2727272727272728E-2</v>
      </c>
      <c r="F38" s="328"/>
      <c r="G38" s="306">
        <f t="shared" si="1"/>
        <v>6.8181818181818177E-2</v>
      </c>
      <c r="H38" s="307"/>
      <c r="I38" s="329"/>
      <c r="J38" s="292"/>
    </row>
    <row r="39" spans="2:18">
      <c r="B39" s="291"/>
      <c r="C39" s="302" t="s">
        <v>35</v>
      </c>
      <c r="D39" s="330"/>
      <c r="E39" s="307"/>
      <c r="F39" s="307"/>
      <c r="G39" s="331"/>
      <c r="H39" s="307"/>
      <c r="I39" s="330"/>
      <c r="J39" s="292"/>
    </row>
    <row r="40" spans="2:18">
      <c r="B40" s="291"/>
      <c r="C40" s="326" t="s">
        <v>36</v>
      </c>
      <c r="D40" s="327">
        <f>'KKLEAD II'!L71</f>
        <v>3</v>
      </c>
      <c r="E40" s="332">
        <v>0.05</v>
      </c>
      <c r="F40" s="328"/>
      <c r="G40" s="306">
        <f t="shared" si="1"/>
        <v>0.15000000000000002</v>
      </c>
      <c r="H40" s="307"/>
      <c r="I40" s="329"/>
      <c r="J40" s="292"/>
    </row>
    <row r="41" spans="2:18">
      <c r="B41" s="291"/>
      <c r="C41" s="326" t="s">
        <v>37</v>
      </c>
      <c r="D41" s="327">
        <f>'KKLEAD II'!L77</f>
        <v>3</v>
      </c>
      <c r="E41" s="332">
        <v>0.05</v>
      </c>
      <c r="F41" s="328"/>
      <c r="G41" s="306">
        <f t="shared" si="1"/>
        <v>0.15000000000000002</v>
      </c>
      <c r="H41" s="307"/>
      <c r="I41" s="329"/>
      <c r="J41" s="292"/>
    </row>
    <row r="42" spans="2:18">
      <c r="B42" s="291"/>
      <c r="C42" s="302" t="s">
        <v>38</v>
      </c>
      <c r="D42" s="330"/>
      <c r="E42" s="307"/>
      <c r="F42" s="307"/>
      <c r="G42" s="331"/>
      <c r="H42" s="307"/>
      <c r="I42" s="330"/>
      <c r="J42" s="292"/>
    </row>
    <row r="43" spans="2:18">
      <c r="B43" s="291"/>
      <c r="C43" s="326" t="s">
        <v>39</v>
      </c>
      <c r="D43" s="327">
        <f>'KKLEAD II'!L79</f>
        <v>3</v>
      </c>
      <c r="E43" s="332">
        <v>7.4999999999999997E-2</v>
      </c>
      <c r="F43" s="328"/>
      <c r="G43" s="306">
        <f t="shared" si="1"/>
        <v>0.22499999999999998</v>
      </c>
      <c r="H43" s="307"/>
      <c r="I43" s="329"/>
      <c r="J43" s="292"/>
    </row>
    <row r="44" spans="2:18">
      <c r="B44" s="291"/>
      <c r="C44" s="326" t="s">
        <v>40</v>
      </c>
      <c r="D44" s="327">
        <f>'KKLEAD II'!L83</f>
        <v>3</v>
      </c>
      <c r="E44" s="332">
        <v>7.4999999999999997E-2</v>
      </c>
      <c r="F44" s="328"/>
      <c r="G44" s="306">
        <f t="shared" si="1"/>
        <v>0.22499999999999998</v>
      </c>
      <c r="H44" s="307"/>
      <c r="I44" s="329"/>
      <c r="J44" s="292"/>
    </row>
    <row r="45" spans="2:18">
      <c r="B45" s="291"/>
      <c r="C45" s="309" t="s">
        <v>41</v>
      </c>
      <c r="D45" s="333"/>
      <c r="E45" s="333"/>
      <c r="F45" s="334"/>
      <c r="G45" s="335">
        <f>SUM(G16:G44)</f>
        <v>3.0050781250000003</v>
      </c>
      <c r="H45" s="336"/>
      <c r="I45" s="336"/>
      <c r="J45" s="292"/>
      <c r="R45" s="289"/>
    </row>
    <row r="46" spans="2:18">
      <c r="B46" s="291"/>
      <c r="C46" s="314" t="s">
        <v>42</v>
      </c>
      <c r="D46" s="337"/>
      <c r="E46" s="337"/>
      <c r="F46" s="315">
        <v>0.3</v>
      </c>
      <c r="G46" s="337"/>
      <c r="H46" s="317">
        <f>$G$45*$F$46</f>
        <v>0.90152343750000008</v>
      </c>
      <c r="I46" s="307"/>
      <c r="J46" s="292"/>
    </row>
    <row r="47" spans="2:18" ht="16" thickBot="1">
      <c r="B47" s="291"/>
      <c r="C47" s="338"/>
      <c r="D47" s="339"/>
      <c r="E47" s="339"/>
      <c r="F47" s="339"/>
      <c r="G47" s="339"/>
      <c r="H47" s="320"/>
      <c r="I47" s="320"/>
      <c r="J47" s="292"/>
    </row>
    <row r="48" spans="2:18" ht="16.5" thickTop="1" thickBot="1">
      <c r="B48" s="291"/>
      <c r="C48" s="321" t="s">
        <v>691</v>
      </c>
      <c r="D48" s="323"/>
      <c r="E48" s="323"/>
      <c r="F48" s="323"/>
      <c r="G48" s="323"/>
      <c r="H48" s="323"/>
      <c r="I48" s="324"/>
      <c r="J48" s="292"/>
    </row>
    <row r="49" spans="2:10" ht="16" thickTop="1">
      <c r="B49" s="291"/>
      <c r="C49" s="325" t="s">
        <v>43</v>
      </c>
      <c r="D49" s="301"/>
      <c r="E49" s="301"/>
      <c r="F49" s="301"/>
      <c r="G49" s="301"/>
      <c r="H49" s="301"/>
      <c r="I49" s="301"/>
      <c r="J49" s="292"/>
    </row>
    <row r="50" spans="2:10">
      <c r="B50" s="291"/>
      <c r="C50" s="326" t="s">
        <v>625</v>
      </c>
      <c r="D50" s="340">
        <f>('KKLEAD III'!G6+'KKLEAD III'!G7)/2</f>
        <v>4.5</v>
      </c>
      <c r="E50" s="332">
        <v>0.2</v>
      </c>
      <c r="F50" s="341"/>
      <c r="G50" s="306">
        <f t="shared" ref="G50:G57" si="3">D50*E50</f>
        <v>0.9</v>
      </c>
      <c r="H50" s="341"/>
      <c r="I50" s="307"/>
      <c r="J50" s="292"/>
    </row>
    <row r="51" spans="2:10">
      <c r="B51" s="291"/>
      <c r="C51" s="326" t="s">
        <v>626</v>
      </c>
      <c r="D51" s="340" t="e">
        <f>'KKLEAD III'!G8</f>
        <v>#REF!</v>
      </c>
      <c r="E51" s="332">
        <v>0.1</v>
      </c>
      <c r="F51" s="341"/>
      <c r="G51" s="306" t="e">
        <f t="shared" si="3"/>
        <v>#REF!</v>
      </c>
      <c r="H51" s="341"/>
      <c r="I51" s="307"/>
      <c r="J51" s="292"/>
    </row>
    <row r="52" spans="2:10">
      <c r="B52" s="291"/>
      <c r="C52" s="302" t="s">
        <v>46</v>
      </c>
      <c r="D52" s="342"/>
      <c r="E52" s="337"/>
      <c r="F52" s="307"/>
      <c r="G52" s="330"/>
      <c r="H52" s="307"/>
      <c r="I52" s="307"/>
      <c r="J52" s="292"/>
    </row>
    <row r="53" spans="2:10">
      <c r="B53" s="291"/>
      <c r="C53" s="326" t="s">
        <v>47</v>
      </c>
      <c r="D53" s="340">
        <f>'KKLEAD III'!G10</f>
        <v>5</v>
      </c>
      <c r="E53" s="332">
        <v>0.25</v>
      </c>
      <c r="F53" s="341"/>
      <c r="G53" s="306">
        <f t="shared" si="3"/>
        <v>1.25</v>
      </c>
      <c r="H53" s="341"/>
      <c r="I53" s="307"/>
      <c r="J53" s="292"/>
    </row>
    <row r="54" spans="2:10">
      <c r="B54" s="291"/>
      <c r="C54" s="302" t="s">
        <v>48</v>
      </c>
      <c r="D54" s="342"/>
      <c r="E54" s="337"/>
      <c r="F54" s="307"/>
      <c r="G54" s="330"/>
      <c r="H54" s="307"/>
      <c r="I54" s="307"/>
      <c r="J54" s="292"/>
    </row>
    <row r="55" spans="2:10">
      <c r="B55" s="291"/>
      <c r="C55" s="326" t="s">
        <v>767</v>
      </c>
      <c r="D55" s="340">
        <f>'KKLEAD III'!G12</f>
        <v>5</v>
      </c>
      <c r="E55" s="332">
        <v>0.25</v>
      </c>
      <c r="F55" s="341"/>
      <c r="G55" s="306">
        <f t="shared" si="3"/>
        <v>1.25</v>
      </c>
      <c r="H55" s="341"/>
      <c r="I55" s="307"/>
      <c r="J55" s="292"/>
    </row>
    <row r="56" spans="2:10">
      <c r="B56" s="291"/>
      <c r="C56" s="302" t="s">
        <v>49</v>
      </c>
      <c r="D56" s="342"/>
      <c r="E56" s="337"/>
      <c r="F56" s="307"/>
      <c r="G56" s="330"/>
      <c r="H56" s="307"/>
      <c r="I56" s="307"/>
      <c r="J56" s="292"/>
    </row>
    <row r="57" spans="2:10">
      <c r="B57" s="291"/>
      <c r="C57" s="326" t="s">
        <v>50</v>
      </c>
      <c r="D57" s="340">
        <f>'KKLEAD III'!G14</f>
        <v>5</v>
      </c>
      <c r="E57" s="332">
        <v>0.2</v>
      </c>
      <c r="F57" s="341"/>
      <c r="G57" s="306">
        <f t="shared" si="3"/>
        <v>1</v>
      </c>
      <c r="H57" s="341"/>
      <c r="I57" s="307"/>
      <c r="J57" s="292"/>
    </row>
    <row r="58" spans="2:10" hidden="1">
      <c r="B58" s="291"/>
      <c r="C58" s="326" t="s">
        <v>51</v>
      </c>
      <c r="D58" s="343">
        <v>3</v>
      </c>
      <c r="E58" s="343"/>
      <c r="F58" s="343"/>
      <c r="G58" s="344"/>
      <c r="H58" s="343"/>
      <c r="I58" s="307"/>
      <c r="J58" s="292"/>
    </row>
    <row r="59" spans="2:10">
      <c r="B59" s="291"/>
      <c r="C59" s="309" t="s">
        <v>52</v>
      </c>
      <c r="D59" s="333"/>
      <c r="E59" s="333">
        <f>SUM(E50:E58)</f>
        <v>1</v>
      </c>
      <c r="F59" s="333"/>
      <c r="G59" s="335" t="e">
        <f>SUM(G50:G57)</f>
        <v>#REF!</v>
      </c>
      <c r="H59" s="337"/>
      <c r="I59" s="307"/>
      <c r="J59" s="292"/>
    </row>
    <row r="60" spans="2:10">
      <c r="B60" s="291"/>
      <c r="C60" s="314" t="s">
        <v>53</v>
      </c>
      <c r="D60" s="337"/>
      <c r="E60" s="337"/>
      <c r="F60" s="315">
        <v>0.3</v>
      </c>
      <c r="G60" s="337"/>
      <c r="H60" s="345" t="e">
        <f>$F$60*$G$59</f>
        <v>#REF!</v>
      </c>
      <c r="I60" s="346"/>
      <c r="J60" s="292"/>
    </row>
    <row r="61" spans="2:10" s="290" customFormat="1" ht="20">
      <c r="B61" s="347"/>
      <c r="C61" s="617" t="s">
        <v>869</v>
      </c>
      <c r="D61" s="617"/>
      <c r="E61" s="617"/>
      <c r="F61" s="617"/>
      <c r="G61" s="617"/>
      <c r="H61" s="348"/>
      <c r="I61" s="349" t="e">
        <f>H12+H46+H60</f>
        <v>#REF!</v>
      </c>
      <c r="J61" s="350"/>
    </row>
    <row r="62" spans="2:10" ht="16" thickBot="1">
      <c r="B62" s="291"/>
      <c r="C62" s="293"/>
      <c r="D62" s="294"/>
      <c r="E62" s="294"/>
      <c r="F62" s="294"/>
      <c r="G62" s="294"/>
      <c r="H62" s="295"/>
      <c r="I62" s="295"/>
      <c r="J62" s="292"/>
    </row>
    <row r="63" spans="2:10" ht="5.5" customHeight="1">
      <c r="B63" s="351"/>
      <c r="C63" s="352"/>
      <c r="D63" s="353"/>
      <c r="E63" s="353"/>
      <c r="F63" s="353"/>
      <c r="G63" s="353"/>
      <c r="H63" s="354"/>
      <c r="I63" s="354"/>
      <c r="J63" s="355"/>
    </row>
    <row r="64" spans="2:10" s="290" customFormat="1" ht="15.75" customHeight="1">
      <c r="B64" s="347"/>
      <c r="C64" s="618" t="s">
        <v>870</v>
      </c>
      <c r="D64" s="618"/>
      <c r="E64" s="618"/>
      <c r="F64" s="618"/>
      <c r="G64" s="618"/>
      <c r="H64" s="356"/>
      <c r="I64" s="357">
        <f>F79</f>
        <v>3.9781250000000004</v>
      </c>
      <c r="J64" s="350"/>
    </row>
    <row r="65" spans="2:10" ht="7.75" customHeight="1" thickBot="1">
      <c r="B65" s="358"/>
      <c r="C65" s="359"/>
      <c r="D65" s="360"/>
      <c r="E65" s="360"/>
      <c r="F65" s="360"/>
      <c r="G65" s="360"/>
      <c r="H65" s="361"/>
      <c r="I65" s="361"/>
      <c r="J65" s="362"/>
    </row>
    <row r="66" spans="2:10">
      <c r="B66" s="351"/>
      <c r="C66" s="352"/>
      <c r="D66" s="353"/>
      <c r="E66" s="353"/>
      <c r="F66" s="353"/>
      <c r="G66" s="353"/>
      <c r="H66" s="354"/>
      <c r="I66" s="354"/>
      <c r="J66" s="355"/>
    </row>
    <row r="67" spans="2:10">
      <c r="B67" s="291"/>
      <c r="C67" s="296" t="s">
        <v>54</v>
      </c>
      <c r="D67" s="297" t="s">
        <v>55</v>
      </c>
      <c r="E67" s="298" t="s">
        <v>56</v>
      </c>
      <c r="F67" s="363" t="s">
        <v>57</v>
      </c>
      <c r="G67" s="341"/>
      <c r="H67" s="307"/>
      <c r="I67" s="307"/>
      <c r="J67" s="292"/>
    </row>
    <row r="68" spans="2:10">
      <c r="B68" s="291"/>
      <c r="C68" s="364" t="s">
        <v>58</v>
      </c>
      <c r="D68" s="365">
        <f>D69</f>
        <v>0.4</v>
      </c>
      <c r="E68" s="366"/>
      <c r="F68" s="366">
        <f>F69</f>
        <v>2</v>
      </c>
      <c r="G68" s="341"/>
      <c r="H68" s="307"/>
      <c r="I68" s="307"/>
      <c r="J68" s="292"/>
    </row>
    <row r="69" spans="2:10">
      <c r="B69" s="291"/>
      <c r="C69" s="367" t="s">
        <v>59</v>
      </c>
      <c r="D69" s="368">
        <v>0.4</v>
      </c>
      <c r="E69" s="327">
        <f>G11</f>
        <v>5</v>
      </c>
      <c r="F69" s="369">
        <f>D69*E69</f>
        <v>2</v>
      </c>
      <c r="G69" s="341"/>
      <c r="H69" s="307"/>
      <c r="I69" s="307"/>
      <c r="J69" s="292"/>
    </row>
    <row r="70" spans="2:10">
      <c r="B70" s="291"/>
      <c r="C70" s="370" t="s">
        <v>60</v>
      </c>
      <c r="D70" s="365">
        <f>SUM(D71:D75)</f>
        <v>0.30000000000000004</v>
      </c>
      <c r="E70" s="371"/>
      <c r="F70" s="366">
        <f>SUM(F71:F75)</f>
        <v>0.90937500000000016</v>
      </c>
      <c r="G70" s="341"/>
      <c r="H70" s="307"/>
      <c r="I70" s="307"/>
      <c r="J70" s="292"/>
    </row>
    <row r="71" spans="2:10">
      <c r="B71" s="291"/>
      <c r="C71" s="372" t="s">
        <v>61</v>
      </c>
      <c r="D71" s="373">
        <v>0.05</v>
      </c>
      <c r="E71" s="327">
        <f>('KKLEAD II'!L19+'KKLEAD II'!L20+'KKLEAD II'!L21+'KKLEAD II'!L73)/4</f>
        <v>3</v>
      </c>
      <c r="F71" s="369">
        <f>D71*E71</f>
        <v>0.15000000000000002</v>
      </c>
      <c r="G71" s="341"/>
      <c r="H71" s="307"/>
      <c r="I71" s="307"/>
      <c r="J71" s="292"/>
    </row>
    <row r="72" spans="2:10">
      <c r="B72" s="291"/>
      <c r="C72" s="372" t="s">
        <v>62</v>
      </c>
      <c r="D72" s="373">
        <v>0.05</v>
      </c>
      <c r="E72" s="327">
        <f>'KKLEAD II'!L39</f>
        <v>3</v>
      </c>
      <c r="F72" s="369">
        <f t="shared" ref="F72:F78" si="4">D72*E72</f>
        <v>0.15000000000000002</v>
      </c>
      <c r="G72" s="341"/>
      <c r="H72" s="307"/>
      <c r="I72" s="307"/>
      <c r="J72" s="292"/>
    </row>
    <row r="73" spans="2:10">
      <c r="B73" s="291"/>
      <c r="C73" s="372" t="s">
        <v>63</v>
      </c>
      <c r="D73" s="373">
        <v>0.05</v>
      </c>
      <c r="E73" s="327">
        <f>('KKLEAD II'!L31+'KKLEAD II'!L32)/2</f>
        <v>3</v>
      </c>
      <c r="F73" s="369">
        <f t="shared" si="4"/>
        <v>0.15000000000000002</v>
      </c>
      <c r="G73" s="341"/>
      <c r="H73" s="307"/>
      <c r="I73" s="307"/>
      <c r="J73" s="292"/>
    </row>
    <row r="74" spans="2:10">
      <c r="B74" s="291"/>
      <c r="C74" s="372" t="s">
        <v>64</v>
      </c>
      <c r="D74" s="373">
        <v>2.5000000000000001E-2</v>
      </c>
      <c r="E74" s="327">
        <f>'KKLEAD II'!L37</f>
        <v>3</v>
      </c>
      <c r="F74" s="369">
        <f t="shared" si="4"/>
        <v>7.5000000000000011E-2</v>
      </c>
      <c r="G74" s="341"/>
      <c r="H74" s="307"/>
      <c r="I74" s="307"/>
      <c r="J74" s="292"/>
    </row>
    <row r="75" spans="2:10">
      <c r="B75" s="291"/>
      <c r="C75" s="372" t="s">
        <v>65</v>
      </c>
      <c r="D75" s="373">
        <v>0.125</v>
      </c>
      <c r="E75" s="327">
        <f>('KKLEAD II'!L40+'KKLEAD II'!L41+'KKLEAD II'!L43+'KKLEAD II'!L44+'KKLEAD II'!L45+'KKLEAD II'!L74+'KKLEAD II'!L75+'KKLEAD II'!L81+'KKLEAD II'!L82+'KKLEAD II'!L85)/10</f>
        <v>3.0750000000000002</v>
      </c>
      <c r="F75" s="369">
        <f t="shared" si="4"/>
        <v>0.38437500000000002</v>
      </c>
      <c r="G75" s="341"/>
      <c r="H75" s="307"/>
      <c r="I75" s="307"/>
      <c r="J75" s="292"/>
    </row>
    <row r="76" spans="2:10">
      <c r="B76" s="291"/>
      <c r="C76" s="370" t="s">
        <v>66</v>
      </c>
      <c r="D76" s="365">
        <f>D77+D78</f>
        <v>0.3</v>
      </c>
      <c r="E76" s="371"/>
      <c r="F76" s="366">
        <f>F77+F78</f>
        <v>1.0687500000000001</v>
      </c>
      <c r="G76" s="341"/>
      <c r="H76" s="307"/>
      <c r="I76" s="307"/>
      <c r="J76" s="292"/>
    </row>
    <row r="77" spans="2:10">
      <c r="B77" s="291"/>
      <c r="C77" s="372" t="s">
        <v>67</v>
      </c>
      <c r="D77" s="373">
        <v>0.1875</v>
      </c>
      <c r="E77" s="327">
        <f>('KKLEAD II'!L46+'KKLEAD II'!L47)/2</f>
        <v>3</v>
      </c>
      <c r="F77" s="369">
        <f t="shared" si="4"/>
        <v>0.5625</v>
      </c>
      <c r="G77" s="341"/>
      <c r="H77" s="307"/>
      <c r="I77" s="307"/>
      <c r="J77" s="292"/>
    </row>
    <row r="78" spans="2:10">
      <c r="B78" s="291"/>
      <c r="C78" s="374" t="s">
        <v>68</v>
      </c>
      <c r="D78" s="373">
        <v>0.1125</v>
      </c>
      <c r="E78" s="327">
        <f>D50</f>
        <v>4.5</v>
      </c>
      <c r="F78" s="369">
        <f t="shared" si="4"/>
        <v>0.50624999999999998</v>
      </c>
      <c r="G78" s="341"/>
      <c r="H78" s="307"/>
      <c r="I78" s="307"/>
      <c r="J78" s="292"/>
    </row>
    <row r="79" spans="2:10" ht="16" thickBot="1">
      <c r="B79" s="291"/>
      <c r="C79" s="375" t="s">
        <v>69</v>
      </c>
      <c r="D79" s="376">
        <f>D68+D70+D76</f>
        <v>1</v>
      </c>
      <c r="E79" s="377"/>
      <c r="F79" s="377">
        <f>F68+F70+F76</f>
        <v>3.9781250000000004</v>
      </c>
      <c r="G79" s="378"/>
      <c r="H79" s="320"/>
      <c r="I79" s="320"/>
      <c r="J79" s="292"/>
    </row>
    <row r="80" spans="2:10" ht="8.5" customHeight="1">
      <c r="B80" s="351"/>
      <c r="C80" s="352"/>
      <c r="D80" s="353"/>
      <c r="E80" s="353"/>
      <c r="F80" s="353"/>
      <c r="G80" s="353"/>
      <c r="H80" s="354"/>
      <c r="I80" s="354"/>
      <c r="J80" s="355"/>
    </row>
    <row r="81" spans="2:10" s="290" customFormat="1" ht="15.75" customHeight="1">
      <c r="B81" s="347"/>
      <c r="C81" s="618" t="s">
        <v>871</v>
      </c>
      <c r="D81" s="618"/>
      <c r="E81" s="618"/>
      <c r="F81" s="618"/>
      <c r="G81" s="618"/>
      <c r="H81" s="356"/>
      <c r="I81" s="357">
        <f>F100</f>
        <v>2.9039999999999999</v>
      </c>
      <c r="J81" s="350"/>
    </row>
    <row r="82" spans="2:10" ht="6" customHeight="1" thickBot="1">
      <c r="B82" s="358"/>
      <c r="C82" s="359"/>
      <c r="D82" s="360"/>
      <c r="E82" s="360"/>
      <c r="F82" s="360"/>
      <c r="G82" s="360"/>
      <c r="H82" s="361"/>
      <c r="I82" s="361"/>
      <c r="J82" s="362"/>
    </row>
    <row r="83" spans="2:10">
      <c r="B83" s="291"/>
      <c r="C83" s="293"/>
      <c r="D83" s="294"/>
      <c r="E83" s="294"/>
      <c r="F83" s="294"/>
      <c r="G83" s="294"/>
      <c r="H83" s="295"/>
      <c r="I83" s="295"/>
      <c r="J83" s="292"/>
    </row>
    <row r="84" spans="2:10">
      <c r="B84" s="291"/>
      <c r="C84" s="379" t="s">
        <v>70</v>
      </c>
      <c r="D84" s="380" t="s">
        <v>55</v>
      </c>
      <c r="E84" s="381" t="s">
        <v>56</v>
      </c>
      <c r="F84" s="382" t="s">
        <v>57</v>
      </c>
      <c r="G84" s="341"/>
      <c r="H84" s="307"/>
      <c r="I84" s="307"/>
      <c r="J84" s="292"/>
    </row>
    <row r="85" spans="2:10">
      <c r="B85" s="291"/>
      <c r="C85" s="383" t="s">
        <v>71</v>
      </c>
      <c r="D85" s="384">
        <f>SUM(D86:D90)</f>
        <v>0.48</v>
      </c>
      <c r="E85" s="385"/>
      <c r="F85" s="386">
        <f>SUM(F86:F90)</f>
        <v>1.3439999999999999</v>
      </c>
      <c r="G85" s="341"/>
      <c r="H85" s="307"/>
      <c r="I85" s="307"/>
      <c r="J85" s="292"/>
    </row>
    <row r="86" spans="2:10">
      <c r="B86" s="291"/>
      <c r="C86" s="36" t="s">
        <v>72</v>
      </c>
      <c r="D86" s="387">
        <v>9.6000000000000002E-2</v>
      </c>
      <c r="E86" s="388">
        <f>'KKLEAD II'!L8</f>
        <v>2</v>
      </c>
      <c r="F86" s="389">
        <f>D86*E86</f>
        <v>0.192</v>
      </c>
      <c r="G86" s="341"/>
      <c r="H86" s="307"/>
      <c r="I86" s="307"/>
      <c r="J86" s="292"/>
    </row>
    <row r="87" spans="2:10">
      <c r="B87" s="291"/>
      <c r="C87" s="36" t="s">
        <v>73</v>
      </c>
      <c r="D87" s="387">
        <v>7.1999999999999995E-2</v>
      </c>
      <c r="E87" s="388">
        <f>'KKLEAD II'!L9</f>
        <v>3</v>
      </c>
      <c r="F87" s="389">
        <f t="shared" ref="F87:F99" si="5">D87*E87</f>
        <v>0.21599999999999997</v>
      </c>
      <c r="G87" s="341"/>
      <c r="H87" s="307"/>
      <c r="I87" s="307"/>
      <c r="J87" s="292"/>
    </row>
    <row r="88" spans="2:10">
      <c r="B88" s="291"/>
      <c r="C88" s="36" t="s">
        <v>74</v>
      </c>
      <c r="D88" s="387">
        <v>7.1999999999999995E-2</v>
      </c>
      <c r="E88" s="388">
        <f>'KKLEAD II'!L22</f>
        <v>3</v>
      </c>
      <c r="F88" s="389">
        <f t="shared" si="5"/>
        <v>0.21599999999999997</v>
      </c>
      <c r="G88" s="341"/>
      <c r="H88" s="307"/>
      <c r="I88" s="307"/>
      <c r="J88" s="292"/>
    </row>
    <row r="89" spans="2:10">
      <c r="B89" s="291"/>
      <c r="C89" s="36" t="s">
        <v>75</v>
      </c>
      <c r="D89" s="387">
        <v>0.14399999999999999</v>
      </c>
      <c r="E89" s="388">
        <f>'KKLEAD II'!L23</f>
        <v>3</v>
      </c>
      <c r="F89" s="389">
        <f t="shared" si="5"/>
        <v>0.43199999999999994</v>
      </c>
      <c r="G89" s="341"/>
      <c r="H89" s="307"/>
      <c r="I89" s="307"/>
      <c r="J89" s="292"/>
    </row>
    <row r="90" spans="2:10">
      <c r="B90" s="291"/>
      <c r="C90" s="36" t="s">
        <v>76</v>
      </c>
      <c r="D90" s="387">
        <v>9.6000000000000002E-2</v>
      </c>
      <c r="E90" s="388">
        <f>'KKLEAD II'!L10</f>
        <v>3</v>
      </c>
      <c r="F90" s="389">
        <f t="shared" si="5"/>
        <v>0.28800000000000003</v>
      </c>
      <c r="G90" s="341"/>
      <c r="H90" s="307"/>
      <c r="I90" s="307"/>
      <c r="J90" s="292"/>
    </row>
    <row r="91" spans="2:10">
      <c r="B91" s="291"/>
      <c r="C91" s="383" t="s">
        <v>77</v>
      </c>
      <c r="D91" s="384">
        <f>SUM(D92:D96)</f>
        <v>0.36</v>
      </c>
      <c r="E91" s="385"/>
      <c r="F91" s="386">
        <f>SUM(F92:F96)</f>
        <v>1.08</v>
      </c>
      <c r="G91" s="341"/>
      <c r="H91" s="307"/>
      <c r="I91" s="307"/>
      <c r="J91" s="292"/>
    </row>
    <row r="92" spans="2:10" ht="19" customHeight="1">
      <c r="B92" s="291"/>
      <c r="C92" s="36" t="s">
        <v>78</v>
      </c>
      <c r="D92" s="387">
        <v>0.09</v>
      </c>
      <c r="E92" s="388">
        <f>'KKLEAD II'!L48</f>
        <v>3</v>
      </c>
      <c r="F92" s="389">
        <f t="shared" si="5"/>
        <v>0.27</v>
      </c>
      <c r="G92" s="341"/>
      <c r="H92" s="307"/>
      <c r="I92" s="307"/>
      <c r="J92" s="292"/>
    </row>
    <row r="93" spans="2:10" ht="31">
      <c r="B93" s="291"/>
      <c r="C93" s="36" t="s">
        <v>79</v>
      </c>
      <c r="D93" s="387">
        <v>3.5999999999999997E-2</v>
      </c>
      <c r="E93" s="388">
        <f>'KKLEAD II'!L76</f>
        <v>3</v>
      </c>
      <c r="F93" s="389">
        <f t="shared" si="5"/>
        <v>0.10799999999999998</v>
      </c>
      <c r="G93" s="341"/>
      <c r="H93" s="307"/>
      <c r="I93" s="307"/>
      <c r="J93" s="292"/>
    </row>
    <row r="94" spans="2:10">
      <c r="B94" s="291"/>
      <c r="C94" s="36" t="s">
        <v>80</v>
      </c>
      <c r="D94" s="387">
        <v>0.09</v>
      </c>
      <c r="E94" s="388">
        <f>'KKLEAD II'!L24</f>
        <v>3</v>
      </c>
      <c r="F94" s="389">
        <f t="shared" si="5"/>
        <v>0.27</v>
      </c>
      <c r="G94" s="341"/>
      <c r="H94" s="307"/>
      <c r="I94" s="307"/>
      <c r="J94" s="292"/>
    </row>
    <row r="95" spans="2:10">
      <c r="B95" s="291"/>
      <c r="C95" s="36" t="s">
        <v>81</v>
      </c>
      <c r="D95" s="387">
        <v>7.1999999999999995E-2</v>
      </c>
      <c r="E95" s="388">
        <f>'KKLEAD II'!L11</f>
        <v>3</v>
      </c>
      <c r="F95" s="389">
        <f t="shared" si="5"/>
        <v>0.21599999999999997</v>
      </c>
      <c r="G95" s="341"/>
      <c r="H95" s="307"/>
      <c r="I95" s="307"/>
      <c r="J95" s="292"/>
    </row>
    <row r="96" spans="2:10">
      <c r="B96" s="291"/>
      <c r="C96" s="36" t="s">
        <v>82</v>
      </c>
      <c r="D96" s="387">
        <v>7.1999999999999995E-2</v>
      </c>
      <c r="E96" s="388">
        <f>'KKLEAD II'!L12</f>
        <v>3</v>
      </c>
      <c r="F96" s="389">
        <f t="shared" si="5"/>
        <v>0.21599999999999997</v>
      </c>
      <c r="G96" s="341"/>
      <c r="H96" s="307"/>
      <c r="I96" s="307"/>
      <c r="J96" s="292"/>
    </row>
    <row r="97" spans="2:10">
      <c r="B97" s="291"/>
      <c r="C97" s="383" t="s">
        <v>83</v>
      </c>
      <c r="D97" s="384">
        <f>SUM(D98:D99)</f>
        <v>0.16</v>
      </c>
      <c r="E97" s="385"/>
      <c r="F97" s="386">
        <f>SUM(F98:F99)</f>
        <v>0.48</v>
      </c>
      <c r="G97" s="341"/>
      <c r="H97" s="307"/>
      <c r="I97" s="307"/>
      <c r="J97" s="292"/>
    </row>
    <row r="98" spans="2:10">
      <c r="B98" s="291"/>
      <c r="C98" s="36" t="s">
        <v>84</v>
      </c>
      <c r="D98" s="387">
        <v>0.08</v>
      </c>
      <c r="E98" s="388">
        <f>'KKLEAD II'!L13</f>
        <v>3</v>
      </c>
      <c r="F98" s="389">
        <f t="shared" si="5"/>
        <v>0.24</v>
      </c>
      <c r="G98" s="341"/>
      <c r="H98" s="307"/>
      <c r="I98" s="307"/>
      <c r="J98" s="292"/>
    </row>
    <row r="99" spans="2:10">
      <c r="B99" s="291"/>
      <c r="C99" s="36" t="s">
        <v>85</v>
      </c>
      <c r="D99" s="387">
        <v>0.08</v>
      </c>
      <c r="E99" s="388">
        <f>'KKLEAD II'!L14</f>
        <v>3</v>
      </c>
      <c r="F99" s="389">
        <f t="shared" si="5"/>
        <v>0.24</v>
      </c>
      <c r="G99" s="341"/>
      <c r="H99" s="307"/>
      <c r="I99" s="307"/>
      <c r="J99" s="292"/>
    </row>
    <row r="100" spans="2:10" ht="18.5" thickBot="1">
      <c r="B100" s="358"/>
      <c r="C100" s="390" t="s">
        <v>69</v>
      </c>
      <c r="D100" s="391">
        <f>D85+D91+D97</f>
        <v>1</v>
      </c>
      <c r="E100" s="392"/>
      <c r="F100" s="392">
        <f>F85+F91+F97</f>
        <v>2.9039999999999999</v>
      </c>
      <c r="G100" s="393"/>
      <c r="H100" s="394"/>
      <c r="I100" s="394"/>
      <c r="J100" s="362"/>
    </row>
    <row r="101" spans="2:10" ht="7.4" customHeight="1">
      <c r="B101" s="291"/>
      <c r="C101" s="293"/>
      <c r="D101" s="294"/>
      <c r="E101" s="294"/>
      <c r="F101" s="294"/>
      <c r="G101" s="294"/>
      <c r="H101" s="295"/>
      <c r="I101" s="295"/>
      <c r="J101" s="292"/>
    </row>
    <row r="102" spans="2:10" s="290" customFormat="1" ht="20">
      <c r="B102" s="347"/>
      <c r="C102" s="618" t="s">
        <v>86</v>
      </c>
      <c r="D102" s="618"/>
      <c r="E102" s="618"/>
      <c r="F102" s="618"/>
      <c r="G102" s="618"/>
      <c r="H102" s="395"/>
      <c r="I102" s="396">
        <f>'KKLEAD II'!L33</f>
        <v>3</v>
      </c>
      <c r="J102" s="350"/>
    </row>
    <row r="103" spans="2:10" ht="7.4" customHeight="1" thickBot="1">
      <c r="B103" s="358"/>
      <c r="C103" s="359"/>
      <c r="D103" s="360"/>
      <c r="E103" s="360"/>
      <c r="F103" s="360"/>
      <c r="G103" s="360"/>
      <c r="H103" s="361"/>
      <c r="I103" s="361"/>
      <c r="J103" s="362"/>
    </row>
  </sheetData>
  <sheetProtection sheet="1" objects="1" scenarios="1" formatCells="0" formatColumns="0" formatRows="0"/>
  <mergeCells count="14">
    <mergeCell ref="C102:G102"/>
    <mergeCell ref="C6:C7"/>
    <mergeCell ref="D6:D7"/>
    <mergeCell ref="E6:E7"/>
    <mergeCell ref="F6:F7"/>
    <mergeCell ref="G6:G7"/>
    <mergeCell ref="C2:I2"/>
    <mergeCell ref="C4:I4"/>
    <mergeCell ref="C61:G61"/>
    <mergeCell ref="C64:G64"/>
    <mergeCell ref="C81:G81"/>
    <mergeCell ref="H6:H7"/>
    <mergeCell ref="I6:I7"/>
    <mergeCell ref="C3:I3"/>
  </mergeCells>
  <conditionalFormatting sqref="I12">
    <cfRule type="expression" dxfId="111" priority="7">
      <formula>IF(#REF!="Ya",TRUE,FALSE)</formula>
    </cfRule>
  </conditionalFormatting>
  <conditionalFormatting sqref="I64">
    <cfRule type="expression" dxfId="110" priority="6">
      <formula>IF(#REF!="Ya",TRUE,FALSE)</formula>
    </cfRule>
  </conditionalFormatting>
  <conditionalFormatting sqref="I81">
    <cfRule type="expression" dxfId="109" priority="5">
      <formula>IF(#REF!="Ya",TRUE,FALSE)</formula>
    </cfRule>
  </conditionalFormatting>
  <conditionalFormatting sqref="I102">
    <cfRule type="expression" dxfId="108" priority="4">
      <formula>IF(#REF!="Ya",TRUE,FALSE)</formula>
    </cfRule>
  </conditionalFormatting>
  <printOptions horizontalCentered="1"/>
  <pageMargins left="0.39305555555555599" right="0.39305555555555599" top="0.62916666666666698" bottom="0.62916666666666698" header="0.31388888888888899" footer="0.31388888888888899"/>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sheetPr>
  <dimension ref="A1:L244"/>
  <sheetViews>
    <sheetView topLeftCell="D1" zoomScale="70" zoomScaleNormal="70" workbookViewId="0">
      <selection activeCell="K6" sqref="K6:K10"/>
    </sheetView>
  </sheetViews>
  <sheetFormatPr defaultColWidth="9" defaultRowHeight="15.5"/>
  <cols>
    <col min="1" max="1" width="5.58203125" style="34" customWidth="1"/>
    <col min="2" max="2" width="10.75" style="28" customWidth="1"/>
    <col min="3" max="3" width="3.75" style="28" customWidth="1"/>
    <col min="4" max="4" width="21.08203125" style="28" customWidth="1"/>
    <col min="5" max="6" width="8.08203125" style="28" customWidth="1"/>
    <col min="7" max="7" width="8.08203125" style="34" customWidth="1"/>
    <col min="8" max="8" width="7.08203125" style="34" customWidth="1"/>
    <col min="9" max="9" width="60" style="28" customWidth="1"/>
    <col min="10" max="10" width="11.33203125" style="52" customWidth="1"/>
    <col min="11" max="11" width="73.08203125" style="52" customWidth="1"/>
    <col min="12" max="12" width="17.5" style="52" customWidth="1"/>
    <col min="13" max="16384" width="9" style="28"/>
  </cols>
  <sheetData>
    <row r="1" spans="1:12" ht="69.650000000000006" customHeight="1" thickBot="1">
      <c r="A1" s="718" t="str">
        <f>'KKLEAD II'!A1:L1</f>
        <v>PENILAIAN MANDIRI MATURITAS PENYELENGGARAAN SPIP TERINTEGRASI
KEMENTERIAN/LEMBAGA/PEMERINTAH DAERAH …
Periode Penilaian sampai dengan 30 Juni 20XX</v>
      </c>
      <c r="B1" s="719"/>
      <c r="C1" s="719"/>
      <c r="D1" s="719"/>
      <c r="E1" s="719"/>
      <c r="F1" s="719"/>
      <c r="G1" s="719"/>
      <c r="H1" s="719"/>
      <c r="I1" s="719"/>
      <c r="J1" s="719"/>
      <c r="K1" s="719"/>
      <c r="L1" s="720"/>
    </row>
    <row r="2" spans="1:12" ht="70.75" customHeight="1">
      <c r="A2" s="707" t="s">
        <v>672</v>
      </c>
      <c r="B2" s="707"/>
      <c r="C2" s="707"/>
      <c r="D2" s="707"/>
      <c r="E2" s="707"/>
      <c r="F2" s="707"/>
      <c r="G2" s="707"/>
      <c r="H2" s="707"/>
      <c r="I2" s="707"/>
      <c r="J2" s="707" t="s">
        <v>677</v>
      </c>
      <c r="K2" s="707"/>
      <c r="L2" s="119"/>
    </row>
    <row r="3" spans="1:12">
      <c r="A3" s="692" t="s">
        <v>121</v>
      </c>
      <c r="B3" s="692" t="s">
        <v>122</v>
      </c>
      <c r="C3" s="692" t="s">
        <v>88</v>
      </c>
      <c r="D3" s="692" t="s">
        <v>123</v>
      </c>
      <c r="E3" s="709" t="s">
        <v>124</v>
      </c>
      <c r="F3" s="709"/>
      <c r="G3" s="709"/>
      <c r="H3" s="709" t="s">
        <v>485</v>
      </c>
      <c r="I3" s="692" t="s">
        <v>102</v>
      </c>
      <c r="J3" s="692" t="s">
        <v>248</v>
      </c>
      <c r="K3" s="692" t="s">
        <v>700</v>
      </c>
      <c r="L3" s="692" t="s">
        <v>770</v>
      </c>
    </row>
    <row r="4" spans="1:12">
      <c r="A4" s="692"/>
      <c r="B4" s="692"/>
      <c r="C4" s="692"/>
      <c r="D4" s="692"/>
      <c r="E4" s="46" t="s">
        <v>134</v>
      </c>
      <c r="F4" s="46" t="s">
        <v>135</v>
      </c>
      <c r="G4" s="46" t="s">
        <v>51</v>
      </c>
      <c r="H4" s="709"/>
      <c r="I4" s="692"/>
      <c r="J4" s="692"/>
      <c r="K4" s="692"/>
      <c r="L4" s="692"/>
    </row>
    <row r="5" spans="1:12" ht="20">
      <c r="A5" s="29" t="s">
        <v>136</v>
      </c>
      <c r="B5" s="695" t="s">
        <v>137</v>
      </c>
      <c r="C5" s="695"/>
      <c r="D5" s="695"/>
      <c r="E5" s="695"/>
      <c r="F5" s="695"/>
      <c r="G5" s="695"/>
      <c r="H5" s="695"/>
      <c r="I5" s="695"/>
      <c r="J5" s="29"/>
      <c r="K5" s="29"/>
      <c r="L5" s="167">
        <f>L6</f>
        <v>4</v>
      </c>
    </row>
    <row r="6" spans="1:12" ht="62">
      <c r="A6" s="710"/>
      <c r="B6" s="711"/>
      <c r="C6" s="710">
        <v>1</v>
      </c>
      <c r="D6" s="711" t="s">
        <v>486</v>
      </c>
      <c r="E6" s="71" t="s">
        <v>134</v>
      </c>
      <c r="F6" s="33" t="s">
        <v>103</v>
      </c>
      <c r="G6" s="33" t="s">
        <v>103</v>
      </c>
      <c r="H6" s="71" t="s">
        <v>130</v>
      </c>
      <c r="I6" s="36" t="s">
        <v>251</v>
      </c>
      <c r="J6" s="710" t="s">
        <v>252</v>
      </c>
      <c r="K6" s="710" t="s">
        <v>255</v>
      </c>
      <c r="L6" s="710">
        <v>4</v>
      </c>
    </row>
    <row r="7" spans="1:12" ht="31">
      <c r="A7" s="710"/>
      <c r="B7" s="711"/>
      <c r="C7" s="710"/>
      <c r="D7" s="711"/>
      <c r="E7" s="71" t="s">
        <v>134</v>
      </c>
      <c r="F7" s="33" t="s">
        <v>103</v>
      </c>
      <c r="G7" s="33" t="s">
        <v>103</v>
      </c>
      <c r="H7" s="71" t="s">
        <v>131</v>
      </c>
      <c r="I7" s="36" t="s">
        <v>253</v>
      </c>
      <c r="J7" s="710"/>
      <c r="K7" s="710"/>
      <c r="L7" s="710"/>
    </row>
    <row r="8" spans="1:12" ht="46.5">
      <c r="A8" s="710"/>
      <c r="B8" s="711"/>
      <c r="C8" s="710"/>
      <c r="D8" s="711"/>
      <c r="E8" s="71" t="s">
        <v>134</v>
      </c>
      <c r="F8" s="33" t="s">
        <v>103</v>
      </c>
      <c r="G8" s="33" t="s">
        <v>103</v>
      </c>
      <c r="H8" s="71" t="s">
        <v>132</v>
      </c>
      <c r="I8" s="36" t="s">
        <v>254</v>
      </c>
      <c r="J8" s="710"/>
      <c r="K8" s="710"/>
      <c r="L8" s="710"/>
    </row>
    <row r="9" spans="1:12" ht="31">
      <c r="A9" s="710"/>
      <c r="B9" s="711"/>
      <c r="C9" s="710"/>
      <c r="D9" s="711"/>
      <c r="E9" s="71" t="s">
        <v>134</v>
      </c>
      <c r="F9" s="33" t="s">
        <v>103</v>
      </c>
      <c r="G9" s="33" t="s">
        <v>103</v>
      </c>
      <c r="H9" s="71" t="s">
        <v>133</v>
      </c>
      <c r="I9" s="36" t="s">
        <v>256</v>
      </c>
      <c r="J9" s="710"/>
      <c r="K9" s="710"/>
      <c r="L9" s="710"/>
    </row>
    <row r="10" spans="1:12" ht="31">
      <c r="A10" s="710"/>
      <c r="B10" s="711"/>
      <c r="C10" s="710"/>
      <c r="D10" s="711"/>
      <c r="E10" s="71" t="s">
        <v>134</v>
      </c>
      <c r="F10" s="33" t="s">
        <v>103</v>
      </c>
      <c r="G10" s="33" t="s">
        <v>103</v>
      </c>
      <c r="H10" s="71" t="s">
        <v>99</v>
      </c>
      <c r="I10" s="36" t="s">
        <v>257</v>
      </c>
      <c r="J10" s="710"/>
      <c r="K10" s="710"/>
      <c r="L10" s="710"/>
    </row>
    <row r="11" spans="1:12" ht="20">
      <c r="A11" s="29" t="s">
        <v>146</v>
      </c>
      <c r="B11" s="695" t="s">
        <v>147</v>
      </c>
      <c r="C11" s="695"/>
      <c r="D11" s="695"/>
      <c r="E11" s="695"/>
      <c r="F11" s="695"/>
      <c r="G11" s="695"/>
      <c r="H11" s="695"/>
      <c r="I11" s="695"/>
      <c r="J11" s="29"/>
      <c r="K11" s="29"/>
      <c r="L11" s="167">
        <f>L12</f>
        <v>3</v>
      </c>
    </row>
    <row r="12" spans="1:12" ht="46.5">
      <c r="A12" s="710"/>
      <c r="B12" s="711"/>
      <c r="C12" s="710">
        <v>1</v>
      </c>
      <c r="D12" s="711" t="s">
        <v>487</v>
      </c>
      <c r="E12" s="71" t="s">
        <v>134</v>
      </c>
      <c r="F12" s="33" t="s">
        <v>103</v>
      </c>
      <c r="G12" s="33" t="s">
        <v>103</v>
      </c>
      <c r="H12" s="71" t="s">
        <v>130</v>
      </c>
      <c r="I12" s="36" t="s">
        <v>258</v>
      </c>
      <c r="J12" s="710" t="s">
        <v>252</v>
      </c>
      <c r="K12" s="710" t="s">
        <v>255</v>
      </c>
      <c r="L12" s="710">
        <v>3</v>
      </c>
    </row>
    <row r="13" spans="1:12" ht="46.5">
      <c r="A13" s="710"/>
      <c r="B13" s="711"/>
      <c r="C13" s="710"/>
      <c r="D13" s="711"/>
      <c r="E13" s="71" t="s">
        <v>134</v>
      </c>
      <c r="F13" s="33" t="s">
        <v>103</v>
      </c>
      <c r="G13" s="33" t="s">
        <v>103</v>
      </c>
      <c r="H13" s="71" t="s">
        <v>131</v>
      </c>
      <c r="I13" s="36" t="s">
        <v>259</v>
      </c>
      <c r="J13" s="710"/>
      <c r="K13" s="710"/>
      <c r="L13" s="710"/>
    </row>
    <row r="14" spans="1:12" ht="31">
      <c r="A14" s="710"/>
      <c r="B14" s="711"/>
      <c r="C14" s="710"/>
      <c r="D14" s="711"/>
      <c r="E14" s="71" t="s">
        <v>134</v>
      </c>
      <c r="F14" s="33" t="s">
        <v>103</v>
      </c>
      <c r="G14" s="33" t="s">
        <v>103</v>
      </c>
      <c r="H14" s="71" t="s">
        <v>132</v>
      </c>
      <c r="I14" s="36" t="s">
        <v>260</v>
      </c>
      <c r="J14" s="710"/>
      <c r="K14" s="710"/>
      <c r="L14" s="710"/>
    </row>
    <row r="15" spans="1:12" ht="31">
      <c r="A15" s="710"/>
      <c r="B15" s="711"/>
      <c r="C15" s="710"/>
      <c r="D15" s="711"/>
      <c r="E15" s="71" t="s">
        <v>134</v>
      </c>
      <c r="F15" s="33" t="s">
        <v>103</v>
      </c>
      <c r="G15" s="33" t="s">
        <v>103</v>
      </c>
      <c r="H15" s="71" t="s">
        <v>133</v>
      </c>
      <c r="I15" s="36" t="s">
        <v>261</v>
      </c>
      <c r="J15" s="710"/>
      <c r="K15" s="710"/>
      <c r="L15" s="710"/>
    </row>
    <row r="16" spans="1:12" ht="31">
      <c r="A16" s="710"/>
      <c r="B16" s="711"/>
      <c r="C16" s="710"/>
      <c r="D16" s="711"/>
      <c r="E16" s="71" t="s">
        <v>134</v>
      </c>
      <c r="F16" s="33" t="s">
        <v>103</v>
      </c>
      <c r="G16" s="33" t="s">
        <v>103</v>
      </c>
      <c r="H16" s="71" t="s">
        <v>99</v>
      </c>
      <c r="I16" s="36" t="s">
        <v>262</v>
      </c>
      <c r="J16" s="710"/>
      <c r="K16" s="710"/>
      <c r="L16" s="710"/>
    </row>
    <row r="17" spans="1:12" ht="20">
      <c r="A17" s="29" t="s">
        <v>149</v>
      </c>
      <c r="B17" s="695" t="s">
        <v>150</v>
      </c>
      <c r="C17" s="695"/>
      <c r="D17" s="695"/>
      <c r="E17" s="695"/>
      <c r="F17" s="695"/>
      <c r="G17" s="695"/>
      <c r="H17" s="695"/>
      <c r="I17" s="695"/>
      <c r="J17" s="29"/>
      <c r="K17" s="29"/>
      <c r="L17" s="167">
        <f>AVERAGE(L18:L37)</f>
        <v>3</v>
      </c>
    </row>
    <row r="18" spans="1:12" ht="62">
      <c r="A18" s="710"/>
      <c r="B18" s="722"/>
      <c r="C18" s="710">
        <v>1</v>
      </c>
      <c r="D18" s="711" t="s">
        <v>488</v>
      </c>
      <c r="E18" s="71" t="s">
        <v>134</v>
      </c>
      <c r="F18" s="33" t="s">
        <v>103</v>
      </c>
      <c r="G18" s="33" t="s">
        <v>103</v>
      </c>
      <c r="H18" s="71" t="s">
        <v>130</v>
      </c>
      <c r="I18" s="70" t="s">
        <v>264</v>
      </c>
      <c r="J18" s="710" t="s">
        <v>252</v>
      </c>
      <c r="K18" s="710" t="s">
        <v>255</v>
      </c>
      <c r="L18" s="710">
        <v>3</v>
      </c>
    </row>
    <row r="19" spans="1:12" ht="62">
      <c r="A19" s="710"/>
      <c r="B19" s="722"/>
      <c r="C19" s="710"/>
      <c r="D19" s="711"/>
      <c r="E19" s="71" t="s">
        <v>134</v>
      </c>
      <c r="F19" s="33" t="s">
        <v>103</v>
      </c>
      <c r="G19" s="33" t="s">
        <v>103</v>
      </c>
      <c r="H19" s="71" t="s">
        <v>131</v>
      </c>
      <c r="I19" s="70" t="s">
        <v>265</v>
      </c>
      <c r="J19" s="710"/>
      <c r="K19" s="710"/>
      <c r="L19" s="710"/>
    </row>
    <row r="20" spans="1:12" ht="46.5">
      <c r="A20" s="710"/>
      <c r="B20" s="722"/>
      <c r="C20" s="710"/>
      <c r="D20" s="711"/>
      <c r="E20" s="71" t="s">
        <v>134</v>
      </c>
      <c r="F20" s="33" t="s">
        <v>103</v>
      </c>
      <c r="G20" s="33" t="s">
        <v>103</v>
      </c>
      <c r="H20" s="71" t="s">
        <v>132</v>
      </c>
      <c r="I20" s="70" t="s">
        <v>266</v>
      </c>
      <c r="J20" s="710"/>
      <c r="K20" s="710"/>
      <c r="L20" s="710"/>
    </row>
    <row r="21" spans="1:12" ht="93">
      <c r="A21" s="710"/>
      <c r="B21" s="722"/>
      <c r="C21" s="710"/>
      <c r="D21" s="711"/>
      <c r="E21" s="71" t="s">
        <v>134</v>
      </c>
      <c r="F21" s="33" t="s">
        <v>103</v>
      </c>
      <c r="G21" s="33" t="s">
        <v>103</v>
      </c>
      <c r="H21" s="71" t="s">
        <v>133</v>
      </c>
      <c r="I21" s="70" t="s">
        <v>267</v>
      </c>
      <c r="J21" s="710"/>
      <c r="K21" s="710"/>
      <c r="L21" s="710"/>
    </row>
    <row r="22" spans="1:12" ht="46.5">
      <c r="A22" s="710"/>
      <c r="B22" s="722"/>
      <c r="C22" s="710"/>
      <c r="D22" s="711"/>
      <c r="E22" s="71" t="s">
        <v>134</v>
      </c>
      <c r="F22" s="33" t="s">
        <v>103</v>
      </c>
      <c r="G22" s="33" t="s">
        <v>103</v>
      </c>
      <c r="H22" s="71" t="s">
        <v>99</v>
      </c>
      <c r="I22" s="70" t="s">
        <v>268</v>
      </c>
      <c r="J22" s="710"/>
      <c r="K22" s="710"/>
      <c r="L22" s="710"/>
    </row>
    <row r="23" spans="1:12" ht="62">
      <c r="A23" s="710"/>
      <c r="B23" s="722"/>
      <c r="C23" s="710">
        <v>2</v>
      </c>
      <c r="D23" s="711" t="s">
        <v>269</v>
      </c>
      <c r="E23" s="71" t="s">
        <v>134</v>
      </c>
      <c r="F23" s="71" t="s">
        <v>135</v>
      </c>
      <c r="G23" s="37" t="s">
        <v>103</v>
      </c>
      <c r="H23" s="71" t="s">
        <v>130</v>
      </c>
      <c r="I23" s="70" t="s">
        <v>270</v>
      </c>
      <c r="J23" s="710" t="s">
        <v>252</v>
      </c>
      <c r="K23" s="710" t="s">
        <v>255</v>
      </c>
      <c r="L23" s="710">
        <v>3</v>
      </c>
    </row>
    <row r="24" spans="1:12" ht="62">
      <c r="A24" s="710"/>
      <c r="B24" s="722"/>
      <c r="C24" s="710"/>
      <c r="D24" s="711"/>
      <c r="E24" s="71" t="s">
        <v>134</v>
      </c>
      <c r="F24" s="71" t="s">
        <v>135</v>
      </c>
      <c r="G24" s="37" t="s">
        <v>103</v>
      </c>
      <c r="H24" s="71" t="s">
        <v>131</v>
      </c>
      <c r="I24" s="70" t="s">
        <v>271</v>
      </c>
      <c r="J24" s="710"/>
      <c r="K24" s="710"/>
      <c r="L24" s="710"/>
    </row>
    <row r="25" spans="1:12" ht="46.5">
      <c r="A25" s="710"/>
      <c r="B25" s="722"/>
      <c r="C25" s="710"/>
      <c r="D25" s="711"/>
      <c r="E25" s="71" t="s">
        <v>134</v>
      </c>
      <c r="F25" s="71" t="s">
        <v>135</v>
      </c>
      <c r="G25" s="37" t="s">
        <v>103</v>
      </c>
      <c r="H25" s="71" t="s">
        <v>132</v>
      </c>
      <c r="I25" s="70" t="s">
        <v>272</v>
      </c>
      <c r="J25" s="710"/>
      <c r="K25" s="710"/>
      <c r="L25" s="710"/>
    </row>
    <row r="26" spans="1:12" ht="46.5">
      <c r="A26" s="710"/>
      <c r="B26" s="722"/>
      <c r="C26" s="710"/>
      <c r="D26" s="711"/>
      <c r="E26" s="71" t="s">
        <v>134</v>
      </c>
      <c r="F26" s="71" t="s">
        <v>135</v>
      </c>
      <c r="G26" s="37" t="s">
        <v>103</v>
      </c>
      <c r="H26" s="71" t="s">
        <v>133</v>
      </c>
      <c r="I26" s="70" t="s">
        <v>273</v>
      </c>
      <c r="J26" s="710"/>
      <c r="K26" s="710"/>
      <c r="L26" s="710"/>
    </row>
    <row r="27" spans="1:12" ht="46.5">
      <c r="A27" s="710"/>
      <c r="B27" s="722"/>
      <c r="C27" s="710"/>
      <c r="D27" s="711"/>
      <c r="E27" s="71" t="s">
        <v>134</v>
      </c>
      <c r="F27" s="71" t="s">
        <v>135</v>
      </c>
      <c r="G27" s="37" t="s">
        <v>103</v>
      </c>
      <c r="H27" s="71" t="s">
        <v>99</v>
      </c>
      <c r="I27" s="70" t="s">
        <v>274</v>
      </c>
      <c r="J27" s="710"/>
      <c r="K27" s="710"/>
      <c r="L27" s="710"/>
    </row>
    <row r="28" spans="1:12" ht="62">
      <c r="A28" s="710"/>
      <c r="B28" s="722"/>
      <c r="C28" s="710">
        <v>3</v>
      </c>
      <c r="D28" s="711" t="s">
        <v>275</v>
      </c>
      <c r="E28" s="71" t="s">
        <v>134</v>
      </c>
      <c r="F28" s="71" t="s">
        <v>135</v>
      </c>
      <c r="G28" s="37" t="s">
        <v>103</v>
      </c>
      <c r="H28" s="71" t="s">
        <v>130</v>
      </c>
      <c r="I28" s="70" t="s">
        <v>276</v>
      </c>
      <c r="J28" s="710" t="s">
        <v>252</v>
      </c>
      <c r="K28" s="710" t="s">
        <v>255</v>
      </c>
      <c r="L28" s="710">
        <v>3</v>
      </c>
    </row>
    <row r="29" spans="1:12" ht="46.5">
      <c r="A29" s="710"/>
      <c r="B29" s="722"/>
      <c r="C29" s="710"/>
      <c r="D29" s="711"/>
      <c r="E29" s="71" t="s">
        <v>134</v>
      </c>
      <c r="F29" s="71" t="s">
        <v>135</v>
      </c>
      <c r="G29" s="37" t="s">
        <v>103</v>
      </c>
      <c r="H29" s="71" t="s">
        <v>131</v>
      </c>
      <c r="I29" s="70" t="s">
        <v>277</v>
      </c>
      <c r="J29" s="710"/>
      <c r="K29" s="710"/>
      <c r="L29" s="710"/>
    </row>
    <row r="30" spans="1:12" ht="46.5">
      <c r="A30" s="710"/>
      <c r="B30" s="722"/>
      <c r="C30" s="710"/>
      <c r="D30" s="711"/>
      <c r="E30" s="71" t="s">
        <v>134</v>
      </c>
      <c r="F30" s="71" t="s">
        <v>135</v>
      </c>
      <c r="G30" s="37" t="s">
        <v>103</v>
      </c>
      <c r="H30" s="71" t="s">
        <v>132</v>
      </c>
      <c r="I30" s="70" t="s">
        <v>278</v>
      </c>
      <c r="J30" s="710"/>
      <c r="K30" s="710"/>
      <c r="L30" s="710"/>
    </row>
    <row r="31" spans="1:12" ht="46.5">
      <c r="A31" s="710"/>
      <c r="B31" s="722"/>
      <c r="C31" s="710"/>
      <c r="D31" s="711"/>
      <c r="E31" s="71" t="s">
        <v>134</v>
      </c>
      <c r="F31" s="71" t="s">
        <v>135</v>
      </c>
      <c r="G31" s="37" t="s">
        <v>103</v>
      </c>
      <c r="H31" s="71" t="s">
        <v>133</v>
      </c>
      <c r="I31" s="70" t="s">
        <v>279</v>
      </c>
      <c r="J31" s="710"/>
      <c r="K31" s="710"/>
      <c r="L31" s="710"/>
    </row>
    <row r="32" spans="1:12" ht="46.5">
      <c r="A32" s="710"/>
      <c r="B32" s="722"/>
      <c r="C32" s="710"/>
      <c r="D32" s="711"/>
      <c r="E32" s="71" t="s">
        <v>134</v>
      </c>
      <c r="F32" s="71" t="s">
        <v>135</v>
      </c>
      <c r="G32" s="37" t="s">
        <v>103</v>
      </c>
      <c r="H32" s="71" t="s">
        <v>99</v>
      </c>
      <c r="I32" s="70" t="s">
        <v>280</v>
      </c>
      <c r="J32" s="710"/>
      <c r="K32" s="710"/>
      <c r="L32" s="710"/>
    </row>
    <row r="33" spans="1:12" s="41" customFormat="1" ht="77.5">
      <c r="A33" s="721"/>
      <c r="B33" s="722"/>
      <c r="C33" s="710">
        <v>4</v>
      </c>
      <c r="D33" s="711" t="s">
        <v>281</v>
      </c>
      <c r="E33" s="72" t="s">
        <v>134</v>
      </c>
      <c r="F33" s="72" t="s">
        <v>135</v>
      </c>
      <c r="G33" s="166" t="s">
        <v>103</v>
      </c>
      <c r="H33" s="72" t="s">
        <v>130</v>
      </c>
      <c r="I33" s="74" t="s">
        <v>282</v>
      </c>
      <c r="J33" s="710" t="s">
        <v>252</v>
      </c>
      <c r="K33" s="710" t="s">
        <v>255</v>
      </c>
      <c r="L33" s="710">
        <v>3</v>
      </c>
    </row>
    <row r="34" spans="1:12" s="41" customFormat="1" ht="62">
      <c r="A34" s="721"/>
      <c r="B34" s="722"/>
      <c r="C34" s="710"/>
      <c r="D34" s="711"/>
      <c r="E34" s="72" t="s">
        <v>134</v>
      </c>
      <c r="F34" s="72" t="s">
        <v>135</v>
      </c>
      <c r="G34" s="166" t="s">
        <v>103</v>
      </c>
      <c r="H34" s="72" t="s">
        <v>131</v>
      </c>
      <c r="I34" s="74" t="s">
        <v>283</v>
      </c>
      <c r="J34" s="710"/>
      <c r="K34" s="710"/>
      <c r="L34" s="710"/>
    </row>
    <row r="35" spans="1:12" s="41" customFormat="1" ht="62">
      <c r="A35" s="721"/>
      <c r="B35" s="722"/>
      <c r="C35" s="710"/>
      <c r="D35" s="711"/>
      <c r="E35" s="72" t="s">
        <v>134</v>
      </c>
      <c r="F35" s="72" t="s">
        <v>135</v>
      </c>
      <c r="G35" s="166" t="s">
        <v>103</v>
      </c>
      <c r="H35" s="72" t="s">
        <v>132</v>
      </c>
      <c r="I35" s="74" t="s">
        <v>284</v>
      </c>
      <c r="J35" s="710"/>
      <c r="K35" s="710"/>
      <c r="L35" s="710"/>
    </row>
    <row r="36" spans="1:12" s="41" customFormat="1" ht="46.5">
      <c r="A36" s="721"/>
      <c r="B36" s="722"/>
      <c r="C36" s="710"/>
      <c r="D36" s="711"/>
      <c r="E36" s="72" t="s">
        <v>134</v>
      </c>
      <c r="F36" s="72" t="s">
        <v>135</v>
      </c>
      <c r="G36" s="166" t="s">
        <v>103</v>
      </c>
      <c r="H36" s="72" t="s">
        <v>133</v>
      </c>
      <c r="I36" s="74" t="s">
        <v>285</v>
      </c>
      <c r="J36" s="710"/>
      <c r="K36" s="710"/>
      <c r="L36" s="710"/>
    </row>
    <row r="37" spans="1:12" s="41" customFormat="1" ht="46.5">
      <c r="A37" s="721"/>
      <c r="B37" s="722"/>
      <c r="C37" s="710"/>
      <c r="D37" s="711"/>
      <c r="E37" s="72" t="s">
        <v>134</v>
      </c>
      <c r="F37" s="72" t="s">
        <v>135</v>
      </c>
      <c r="G37" s="166" t="s">
        <v>103</v>
      </c>
      <c r="H37" s="72" t="s">
        <v>99</v>
      </c>
      <c r="I37" s="74" t="s">
        <v>635</v>
      </c>
      <c r="J37" s="710"/>
      <c r="K37" s="710"/>
      <c r="L37" s="710"/>
    </row>
    <row r="38" spans="1:12" s="41" customFormat="1" ht="20">
      <c r="A38" s="29" t="s">
        <v>159</v>
      </c>
      <c r="B38" s="695" t="s">
        <v>489</v>
      </c>
      <c r="C38" s="695"/>
      <c r="D38" s="695"/>
      <c r="E38" s="695"/>
      <c r="F38" s="695"/>
      <c r="G38" s="695"/>
      <c r="H38" s="695"/>
      <c r="I38" s="695"/>
      <c r="J38" s="29"/>
      <c r="K38" s="29"/>
      <c r="L38" s="167">
        <f>L39</f>
        <v>3</v>
      </c>
    </row>
    <row r="39" spans="1:12" ht="46.5">
      <c r="A39" s="710"/>
      <c r="B39" s="711"/>
      <c r="C39" s="710">
        <v>1</v>
      </c>
      <c r="D39" s="711" t="s">
        <v>490</v>
      </c>
      <c r="E39" s="71" t="s">
        <v>134</v>
      </c>
      <c r="F39" s="33" t="s">
        <v>103</v>
      </c>
      <c r="G39" s="33" t="s">
        <v>103</v>
      </c>
      <c r="H39" s="71" t="s">
        <v>130</v>
      </c>
      <c r="I39" s="70" t="s">
        <v>287</v>
      </c>
      <c r="J39" s="710" t="s">
        <v>252</v>
      </c>
      <c r="K39" s="710" t="s">
        <v>255</v>
      </c>
      <c r="L39" s="710">
        <v>3</v>
      </c>
    </row>
    <row r="40" spans="1:12" ht="46.5">
      <c r="A40" s="710"/>
      <c r="B40" s="711"/>
      <c r="C40" s="710"/>
      <c r="D40" s="711"/>
      <c r="E40" s="71" t="s">
        <v>134</v>
      </c>
      <c r="F40" s="33" t="s">
        <v>103</v>
      </c>
      <c r="G40" s="33" t="s">
        <v>103</v>
      </c>
      <c r="H40" s="71" t="s">
        <v>131</v>
      </c>
      <c r="I40" s="70" t="s">
        <v>288</v>
      </c>
      <c r="J40" s="710"/>
      <c r="K40" s="710"/>
      <c r="L40" s="710"/>
    </row>
    <row r="41" spans="1:12" ht="31">
      <c r="A41" s="710"/>
      <c r="B41" s="711"/>
      <c r="C41" s="710"/>
      <c r="D41" s="711"/>
      <c r="E41" s="71" t="s">
        <v>134</v>
      </c>
      <c r="F41" s="33" t="s">
        <v>103</v>
      </c>
      <c r="G41" s="33" t="s">
        <v>103</v>
      </c>
      <c r="H41" s="71" t="s">
        <v>132</v>
      </c>
      <c r="I41" s="70" t="s">
        <v>289</v>
      </c>
      <c r="J41" s="710"/>
      <c r="K41" s="710"/>
      <c r="L41" s="710"/>
    </row>
    <row r="42" spans="1:12" ht="62">
      <c r="A42" s="710"/>
      <c r="B42" s="711"/>
      <c r="C42" s="710"/>
      <c r="D42" s="711"/>
      <c r="E42" s="71" t="s">
        <v>134</v>
      </c>
      <c r="F42" s="33" t="s">
        <v>103</v>
      </c>
      <c r="G42" s="33" t="s">
        <v>103</v>
      </c>
      <c r="H42" s="71" t="s">
        <v>133</v>
      </c>
      <c r="I42" s="70" t="s">
        <v>290</v>
      </c>
      <c r="J42" s="710"/>
      <c r="K42" s="710"/>
      <c r="L42" s="710"/>
    </row>
    <row r="43" spans="1:12">
      <c r="A43" s="710"/>
      <c r="B43" s="711"/>
      <c r="C43" s="710"/>
      <c r="D43" s="711"/>
      <c r="E43" s="71" t="s">
        <v>134</v>
      </c>
      <c r="F43" s="33" t="s">
        <v>103</v>
      </c>
      <c r="G43" s="33" t="s">
        <v>103</v>
      </c>
      <c r="H43" s="71" t="s">
        <v>99</v>
      </c>
      <c r="I43" s="70" t="s">
        <v>291</v>
      </c>
      <c r="J43" s="710"/>
      <c r="K43" s="710"/>
      <c r="L43" s="710"/>
    </row>
    <row r="44" spans="1:12" ht="20">
      <c r="A44" s="29" t="s">
        <v>162</v>
      </c>
      <c r="B44" s="695" t="s">
        <v>163</v>
      </c>
      <c r="C44" s="695"/>
      <c r="D44" s="695"/>
      <c r="E44" s="695"/>
      <c r="F44" s="695"/>
      <c r="G44" s="695"/>
      <c r="H44" s="695"/>
      <c r="I44" s="695"/>
      <c r="J44" s="29"/>
      <c r="K44" s="29"/>
      <c r="L44" s="167">
        <f>L45</f>
        <v>3</v>
      </c>
    </row>
    <row r="45" spans="1:12" ht="77.5">
      <c r="A45" s="710"/>
      <c r="B45" s="711"/>
      <c r="C45" s="710">
        <v>1</v>
      </c>
      <c r="D45" s="711" t="s">
        <v>491</v>
      </c>
      <c r="E45" s="71" t="s">
        <v>134</v>
      </c>
      <c r="F45" s="33" t="s">
        <v>103</v>
      </c>
      <c r="G45" s="33" t="s">
        <v>103</v>
      </c>
      <c r="H45" s="71" t="s">
        <v>130</v>
      </c>
      <c r="I45" s="70" t="s">
        <v>293</v>
      </c>
      <c r="J45" s="710" t="s">
        <v>252</v>
      </c>
      <c r="K45" s="710" t="s">
        <v>255</v>
      </c>
      <c r="L45" s="710">
        <v>3</v>
      </c>
    </row>
    <row r="46" spans="1:12" ht="93">
      <c r="A46" s="710"/>
      <c r="B46" s="711"/>
      <c r="C46" s="710"/>
      <c r="D46" s="711"/>
      <c r="E46" s="71" t="s">
        <v>134</v>
      </c>
      <c r="F46" s="33" t="s">
        <v>103</v>
      </c>
      <c r="G46" s="33" t="s">
        <v>103</v>
      </c>
      <c r="H46" s="71" t="s">
        <v>131</v>
      </c>
      <c r="I46" s="70" t="s">
        <v>294</v>
      </c>
      <c r="J46" s="710"/>
      <c r="K46" s="710"/>
      <c r="L46" s="710"/>
    </row>
    <row r="47" spans="1:12" ht="31">
      <c r="A47" s="710"/>
      <c r="B47" s="711"/>
      <c r="C47" s="710"/>
      <c r="D47" s="711"/>
      <c r="E47" s="71" t="s">
        <v>134</v>
      </c>
      <c r="F47" s="33" t="s">
        <v>103</v>
      </c>
      <c r="G47" s="33" t="s">
        <v>103</v>
      </c>
      <c r="H47" s="71" t="s">
        <v>132</v>
      </c>
      <c r="I47" s="70" t="s">
        <v>295</v>
      </c>
      <c r="J47" s="710"/>
      <c r="K47" s="710"/>
      <c r="L47" s="710"/>
    </row>
    <row r="48" spans="1:12" ht="46.5">
      <c r="A48" s="710"/>
      <c r="B48" s="711"/>
      <c r="C48" s="710"/>
      <c r="D48" s="711"/>
      <c r="E48" s="71" t="s">
        <v>134</v>
      </c>
      <c r="F48" s="33" t="s">
        <v>103</v>
      </c>
      <c r="G48" s="33" t="s">
        <v>103</v>
      </c>
      <c r="H48" s="71" t="s">
        <v>133</v>
      </c>
      <c r="I48" s="70" t="s">
        <v>296</v>
      </c>
      <c r="J48" s="710"/>
      <c r="K48" s="710"/>
      <c r="L48" s="710"/>
    </row>
    <row r="49" spans="1:12" ht="46.5">
      <c r="A49" s="710"/>
      <c r="B49" s="711"/>
      <c r="C49" s="710"/>
      <c r="D49" s="711"/>
      <c r="E49" s="71" t="s">
        <v>134</v>
      </c>
      <c r="F49" s="33" t="s">
        <v>103</v>
      </c>
      <c r="G49" s="33" t="s">
        <v>103</v>
      </c>
      <c r="H49" s="71" t="s">
        <v>99</v>
      </c>
      <c r="I49" s="70" t="s">
        <v>297</v>
      </c>
      <c r="J49" s="710"/>
      <c r="K49" s="710"/>
      <c r="L49" s="710"/>
    </row>
    <row r="50" spans="1:12" ht="20">
      <c r="A50" s="29" t="s">
        <v>165</v>
      </c>
      <c r="B50" s="695" t="s">
        <v>166</v>
      </c>
      <c r="C50" s="695"/>
      <c r="D50" s="695"/>
      <c r="E50" s="695"/>
      <c r="F50" s="695"/>
      <c r="G50" s="695"/>
      <c r="H50" s="695"/>
      <c r="I50" s="695"/>
      <c r="J50" s="29"/>
      <c r="K50" s="29"/>
      <c r="L50" s="167">
        <f>AVERAGE(L51:L65)</f>
        <v>3</v>
      </c>
    </row>
    <row r="51" spans="1:12" ht="46.5">
      <c r="A51" s="710"/>
      <c r="B51" s="711"/>
      <c r="C51" s="710">
        <v>1</v>
      </c>
      <c r="D51" s="711" t="s">
        <v>492</v>
      </c>
      <c r="E51" s="71" t="s">
        <v>134</v>
      </c>
      <c r="F51" s="33" t="s">
        <v>103</v>
      </c>
      <c r="G51" s="33" t="s">
        <v>103</v>
      </c>
      <c r="H51" s="71" t="s">
        <v>130</v>
      </c>
      <c r="I51" s="36" t="s">
        <v>298</v>
      </c>
      <c r="J51" s="710" t="s">
        <v>252</v>
      </c>
      <c r="K51" s="710" t="s">
        <v>255</v>
      </c>
      <c r="L51" s="710">
        <v>3</v>
      </c>
    </row>
    <row r="52" spans="1:12" ht="31">
      <c r="A52" s="710"/>
      <c r="B52" s="711"/>
      <c r="C52" s="710"/>
      <c r="D52" s="711"/>
      <c r="E52" s="71" t="s">
        <v>134</v>
      </c>
      <c r="F52" s="33" t="s">
        <v>103</v>
      </c>
      <c r="G52" s="33" t="s">
        <v>103</v>
      </c>
      <c r="H52" s="71" t="s">
        <v>131</v>
      </c>
      <c r="I52" s="36" t="s">
        <v>299</v>
      </c>
      <c r="J52" s="710"/>
      <c r="K52" s="710"/>
      <c r="L52" s="710"/>
    </row>
    <row r="53" spans="1:12" ht="46.5">
      <c r="A53" s="710"/>
      <c r="B53" s="711"/>
      <c r="C53" s="710"/>
      <c r="D53" s="711"/>
      <c r="E53" s="71" t="s">
        <v>134</v>
      </c>
      <c r="F53" s="33" t="s">
        <v>103</v>
      </c>
      <c r="G53" s="33" t="s">
        <v>103</v>
      </c>
      <c r="H53" s="71" t="s">
        <v>132</v>
      </c>
      <c r="I53" s="36" t="s">
        <v>300</v>
      </c>
      <c r="J53" s="710"/>
      <c r="K53" s="710"/>
      <c r="L53" s="710"/>
    </row>
    <row r="54" spans="1:12" ht="31">
      <c r="A54" s="710"/>
      <c r="B54" s="711"/>
      <c r="C54" s="710"/>
      <c r="D54" s="711"/>
      <c r="E54" s="71" t="s">
        <v>134</v>
      </c>
      <c r="F54" s="33" t="s">
        <v>103</v>
      </c>
      <c r="G54" s="33" t="s">
        <v>103</v>
      </c>
      <c r="H54" s="71" t="s">
        <v>133</v>
      </c>
      <c r="I54" s="36" t="s">
        <v>301</v>
      </c>
      <c r="J54" s="710"/>
      <c r="K54" s="710"/>
      <c r="L54" s="710"/>
    </row>
    <row r="55" spans="1:12" ht="31">
      <c r="A55" s="710"/>
      <c r="B55" s="711"/>
      <c r="C55" s="710"/>
      <c r="D55" s="711"/>
      <c r="E55" s="71" t="s">
        <v>134</v>
      </c>
      <c r="F55" s="33" t="s">
        <v>103</v>
      </c>
      <c r="G55" s="33" t="s">
        <v>103</v>
      </c>
      <c r="H55" s="71" t="s">
        <v>99</v>
      </c>
      <c r="I55" s="36" t="s">
        <v>302</v>
      </c>
      <c r="J55" s="710"/>
      <c r="K55" s="710"/>
      <c r="L55" s="710"/>
    </row>
    <row r="56" spans="1:12" ht="46.5">
      <c r="A56" s="710"/>
      <c r="B56" s="711"/>
      <c r="C56" s="710">
        <v>2</v>
      </c>
      <c r="D56" s="711" t="s">
        <v>168</v>
      </c>
      <c r="E56" s="71" t="s">
        <v>134</v>
      </c>
      <c r="F56" s="71" t="s">
        <v>135</v>
      </c>
      <c r="G56" s="37" t="s">
        <v>103</v>
      </c>
      <c r="H56" s="71" t="s">
        <v>130</v>
      </c>
      <c r="I56" s="51" t="s">
        <v>303</v>
      </c>
      <c r="J56" s="710" t="s">
        <v>252</v>
      </c>
      <c r="K56" s="710" t="s">
        <v>255</v>
      </c>
      <c r="L56" s="710">
        <v>3</v>
      </c>
    </row>
    <row r="57" spans="1:12" ht="46.5">
      <c r="A57" s="710"/>
      <c r="B57" s="711"/>
      <c r="C57" s="710"/>
      <c r="D57" s="711"/>
      <c r="E57" s="71" t="s">
        <v>134</v>
      </c>
      <c r="F57" s="71" t="s">
        <v>135</v>
      </c>
      <c r="G57" s="37" t="s">
        <v>103</v>
      </c>
      <c r="H57" s="71" t="s">
        <v>131</v>
      </c>
      <c r="I57" s="51" t="s">
        <v>304</v>
      </c>
      <c r="J57" s="710"/>
      <c r="K57" s="710"/>
      <c r="L57" s="710"/>
    </row>
    <row r="58" spans="1:12" ht="46.5">
      <c r="A58" s="710"/>
      <c r="B58" s="711"/>
      <c r="C58" s="710"/>
      <c r="D58" s="711"/>
      <c r="E58" s="71" t="s">
        <v>134</v>
      </c>
      <c r="F58" s="71" t="s">
        <v>135</v>
      </c>
      <c r="G58" s="37" t="s">
        <v>103</v>
      </c>
      <c r="H58" s="71" t="s">
        <v>132</v>
      </c>
      <c r="I58" s="51" t="s">
        <v>305</v>
      </c>
      <c r="J58" s="710"/>
      <c r="K58" s="710"/>
      <c r="L58" s="710"/>
    </row>
    <row r="59" spans="1:12" ht="46.5">
      <c r="A59" s="710"/>
      <c r="B59" s="711"/>
      <c r="C59" s="710"/>
      <c r="D59" s="711"/>
      <c r="E59" s="71" t="s">
        <v>134</v>
      </c>
      <c r="F59" s="71" t="s">
        <v>135</v>
      </c>
      <c r="G59" s="37" t="s">
        <v>103</v>
      </c>
      <c r="H59" s="71" t="s">
        <v>133</v>
      </c>
      <c r="I59" s="51" t="s">
        <v>306</v>
      </c>
      <c r="J59" s="710"/>
      <c r="K59" s="710"/>
      <c r="L59" s="710"/>
    </row>
    <row r="60" spans="1:12" ht="31">
      <c r="A60" s="710"/>
      <c r="B60" s="711"/>
      <c r="C60" s="710"/>
      <c r="D60" s="711"/>
      <c r="E60" s="71" t="s">
        <v>134</v>
      </c>
      <c r="F60" s="71" t="s">
        <v>135</v>
      </c>
      <c r="G60" s="37" t="s">
        <v>103</v>
      </c>
      <c r="H60" s="71" t="s">
        <v>99</v>
      </c>
      <c r="I60" s="51" t="s">
        <v>307</v>
      </c>
      <c r="J60" s="710"/>
      <c r="K60" s="710"/>
      <c r="L60" s="710"/>
    </row>
    <row r="61" spans="1:12" ht="31">
      <c r="A61" s="710"/>
      <c r="B61" s="711"/>
      <c r="C61" s="710">
        <v>3</v>
      </c>
      <c r="D61" s="711" t="s">
        <v>170</v>
      </c>
      <c r="E61" s="71" t="s">
        <v>134</v>
      </c>
      <c r="F61" s="71" t="s">
        <v>135</v>
      </c>
      <c r="G61" s="37" t="s">
        <v>103</v>
      </c>
      <c r="H61" s="17" t="s">
        <v>130</v>
      </c>
      <c r="I61" s="51" t="s">
        <v>308</v>
      </c>
      <c r="J61" s="710" t="s">
        <v>252</v>
      </c>
      <c r="K61" s="710" t="s">
        <v>255</v>
      </c>
      <c r="L61" s="710">
        <v>3</v>
      </c>
    </row>
    <row r="62" spans="1:12" ht="31">
      <c r="A62" s="710"/>
      <c r="B62" s="711"/>
      <c r="C62" s="710"/>
      <c r="D62" s="711"/>
      <c r="E62" s="71" t="s">
        <v>134</v>
      </c>
      <c r="F62" s="71" t="s">
        <v>135</v>
      </c>
      <c r="G62" s="37" t="s">
        <v>103</v>
      </c>
      <c r="H62" s="17" t="s">
        <v>131</v>
      </c>
      <c r="I62" s="51" t="s">
        <v>309</v>
      </c>
      <c r="J62" s="710"/>
      <c r="K62" s="710"/>
      <c r="L62" s="710"/>
    </row>
    <row r="63" spans="1:12" ht="31">
      <c r="A63" s="710"/>
      <c r="B63" s="711"/>
      <c r="C63" s="710"/>
      <c r="D63" s="711"/>
      <c r="E63" s="71" t="s">
        <v>134</v>
      </c>
      <c r="F63" s="71" t="s">
        <v>135</v>
      </c>
      <c r="G63" s="37" t="s">
        <v>103</v>
      </c>
      <c r="H63" s="17" t="s">
        <v>132</v>
      </c>
      <c r="I63" s="51" t="s">
        <v>310</v>
      </c>
      <c r="J63" s="710"/>
      <c r="K63" s="710"/>
      <c r="L63" s="710"/>
    </row>
    <row r="64" spans="1:12" ht="31">
      <c r="A64" s="710"/>
      <c r="B64" s="711"/>
      <c r="C64" s="710"/>
      <c r="D64" s="711"/>
      <c r="E64" s="71" t="s">
        <v>134</v>
      </c>
      <c r="F64" s="71" t="s">
        <v>135</v>
      </c>
      <c r="G64" s="37" t="s">
        <v>103</v>
      </c>
      <c r="H64" s="17" t="s">
        <v>133</v>
      </c>
      <c r="I64" s="51" t="s">
        <v>311</v>
      </c>
      <c r="J64" s="710"/>
      <c r="K64" s="710"/>
      <c r="L64" s="710"/>
    </row>
    <row r="65" spans="1:12" ht="31">
      <c r="A65" s="710"/>
      <c r="B65" s="711"/>
      <c r="C65" s="710"/>
      <c r="D65" s="711"/>
      <c r="E65" s="71" t="s">
        <v>134</v>
      </c>
      <c r="F65" s="71" t="s">
        <v>135</v>
      </c>
      <c r="G65" s="37" t="s">
        <v>103</v>
      </c>
      <c r="H65" s="17" t="s">
        <v>99</v>
      </c>
      <c r="I65" s="51" t="s">
        <v>312</v>
      </c>
      <c r="J65" s="710"/>
      <c r="K65" s="710"/>
      <c r="L65" s="710"/>
    </row>
    <row r="66" spans="1:12" ht="20">
      <c r="A66" s="29" t="s">
        <v>171</v>
      </c>
      <c r="B66" s="695" t="s">
        <v>172</v>
      </c>
      <c r="C66" s="695"/>
      <c r="D66" s="695"/>
      <c r="E66" s="695"/>
      <c r="F66" s="695"/>
      <c r="G66" s="695"/>
      <c r="H66" s="695"/>
      <c r="I66" s="695"/>
      <c r="J66" s="29"/>
      <c r="K66" s="29"/>
      <c r="L66" s="167">
        <f>L67</f>
        <v>3</v>
      </c>
    </row>
    <row r="67" spans="1:12" ht="31">
      <c r="A67" s="710"/>
      <c r="B67" s="711"/>
      <c r="C67" s="710">
        <v>1</v>
      </c>
      <c r="D67" s="711" t="s">
        <v>173</v>
      </c>
      <c r="E67" s="71" t="s">
        <v>134</v>
      </c>
      <c r="F67" s="33" t="s">
        <v>103</v>
      </c>
      <c r="G67" s="33" t="s">
        <v>103</v>
      </c>
      <c r="H67" s="71" t="s">
        <v>130</v>
      </c>
      <c r="I67" s="36" t="s">
        <v>313</v>
      </c>
      <c r="J67" s="710" t="s">
        <v>252</v>
      </c>
      <c r="K67" s="710" t="s">
        <v>255</v>
      </c>
      <c r="L67" s="710">
        <v>3</v>
      </c>
    </row>
    <row r="68" spans="1:12" ht="31">
      <c r="A68" s="710"/>
      <c r="B68" s="711"/>
      <c r="C68" s="710"/>
      <c r="D68" s="711"/>
      <c r="E68" s="71" t="s">
        <v>134</v>
      </c>
      <c r="F68" s="33" t="s">
        <v>103</v>
      </c>
      <c r="G68" s="33" t="s">
        <v>103</v>
      </c>
      <c r="H68" s="71" t="s">
        <v>131</v>
      </c>
      <c r="I68" s="36" t="s">
        <v>314</v>
      </c>
      <c r="J68" s="710"/>
      <c r="K68" s="710"/>
      <c r="L68" s="710"/>
    </row>
    <row r="69" spans="1:12" ht="31">
      <c r="A69" s="710"/>
      <c r="B69" s="711"/>
      <c r="C69" s="710"/>
      <c r="D69" s="711"/>
      <c r="E69" s="71" t="s">
        <v>134</v>
      </c>
      <c r="F69" s="33" t="s">
        <v>103</v>
      </c>
      <c r="G69" s="33" t="s">
        <v>103</v>
      </c>
      <c r="H69" s="71" t="s">
        <v>132</v>
      </c>
      <c r="I69" s="36" t="s">
        <v>315</v>
      </c>
      <c r="J69" s="710"/>
      <c r="K69" s="710"/>
      <c r="L69" s="710"/>
    </row>
    <row r="70" spans="1:12">
      <c r="A70" s="710"/>
      <c r="B70" s="711"/>
      <c r="C70" s="710"/>
      <c r="D70" s="711"/>
      <c r="E70" s="71" t="s">
        <v>134</v>
      </c>
      <c r="F70" s="33" t="s">
        <v>103</v>
      </c>
      <c r="G70" s="33" t="s">
        <v>103</v>
      </c>
      <c r="H70" s="71" t="s">
        <v>133</v>
      </c>
      <c r="I70" s="36" t="s">
        <v>316</v>
      </c>
      <c r="J70" s="710"/>
      <c r="K70" s="710"/>
      <c r="L70" s="710"/>
    </row>
    <row r="71" spans="1:12" ht="31">
      <c r="A71" s="710"/>
      <c r="B71" s="711"/>
      <c r="C71" s="710"/>
      <c r="D71" s="711"/>
      <c r="E71" s="71" t="s">
        <v>134</v>
      </c>
      <c r="F71" s="33" t="s">
        <v>103</v>
      </c>
      <c r="G71" s="33" t="s">
        <v>103</v>
      </c>
      <c r="H71" s="71" t="s">
        <v>99</v>
      </c>
      <c r="I71" s="36" t="s">
        <v>317</v>
      </c>
      <c r="J71" s="710"/>
      <c r="K71" s="710"/>
      <c r="L71" s="710"/>
    </row>
    <row r="72" spans="1:12" ht="20">
      <c r="A72" s="29" t="s">
        <v>174</v>
      </c>
      <c r="B72" s="695" t="s">
        <v>175</v>
      </c>
      <c r="C72" s="695"/>
      <c r="D72" s="695"/>
      <c r="E72" s="695"/>
      <c r="F72" s="695"/>
      <c r="G72" s="695"/>
      <c r="H72" s="695"/>
      <c r="I72" s="695"/>
      <c r="J72" s="29"/>
      <c r="K72" s="29"/>
      <c r="L72" s="167">
        <f>AVERAGE(L73:L82)</f>
        <v>3</v>
      </c>
    </row>
    <row r="73" spans="1:12" s="42" customFormat="1" ht="62">
      <c r="A73" s="714"/>
      <c r="B73" s="715"/>
      <c r="C73" s="714">
        <v>1</v>
      </c>
      <c r="D73" s="715" t="s">
        <v>493</v>
      </c>
      <c r="E73" s="71" t="s">
        <v>134</v>
      </c>
      <c r="F73" s="33" t="s">
        <v>103</v>
      </c>
      <c r="G73" s="33" t="s">
        <v>103</v>
      </c>
      <c r="H73" s="72" t="s">
        <v>130</v>
      </c>
      <c r="I73" s="50" t="s">
        <v>319</v>
      </c>
      <c r="J73" s="710" t="s">
        <v>252</v>
      </c>
      <c r="K73" s="710" t="s">
        <v>255</v>
      </c>
      <c r="L73" s="710">
        <v>3</v>
      </c>
    </row>
    <row r="74" spans="1:12" s="42" customFormat="1" ht="31">
      <c r="A74" s="714"/>
      <c r="B74" s="715"/>
      <c r="C74" s="714"/>
      <c r="D74" s="715"/>
      <c r="E74" s="71" t="s">
        <v>134</v>
      </c>
      <c r="F74" s="33" t="s">
        <v>103</v>
      </c>
      <c r="G74" s="33" t="s">
        <v>103</v>
      </c>
      <c r="H74" s="72" t="s">
        <v>131</v>
      </c>
      <c r="I74" s="74" t="s">
        <v>320</v>
      </c>
      <c r="J74" s="710"/>
      <c r="K74" s="710"/>
      <c r="L74" s="710"/>
    </row>
    <row r="75" spans="1:12" s="42" customFormat="1" ht="46.5">
      <c r="A75" s="714"/>
      <c r="B75" s="715"/>
      <c r="C75" s="714"/>
      <c r="D75" s="715"/>
      <c r="E75" s="71" t="s">
        <v>134</v>
      </c>
      <c r="F75" s="33" t="s">
        <v>103</v>
      </c>
      <c r="G75" s="33" t="s">
        <v>103</v>
      </c>
      <c r="H75" s="72" t="s">
        <v>132</v>
      </c>
      <c r="I75" s="50" t="s">
        <v>321</v>
      </c>
      <c r="J75" s="710"/>
      <c r="K75" s="710"/>
      <c r="L75" s="710"/>
    </row>
    <row r="76" spans="1:12" s="42" customFormat="1" ht="46.5">
      <c r="A76" s="714"/>
      <c r="B76" s="715"/>
      <c r="C76" s="714"/>
      <c r="D76" s="715"/>
      <c r="E76" s="71" t="s">
        <v>134</v>
      </c>
      <c r="F76" s="33" t="s">
        <v>103</v>
      </c>
      <c r="G76" s="33" t="s">
        <v>103</v>
      </c>
      <c r="H76" s="72" t="s">
        <v>133</v>
      </c>
      <c r="I76" s="50" t="s">
        <v>322</v>
      </c>
      <c r="J76" s="710"/>
      <c r="K76" s="710"/>
      <c r="L76" s="710"/>
    </row>
    <row r="77" spans="1:12" s="42" customFormat="1" ht="31">
      <c r="A77" s="714"/>
      <c r="B77" s="715"/>
      <c r="C77" s="714"/>
      <c r="D77" s="715"/>
      <c r="E77" s="71" t="s">
        <v>134</v>
      </c>
      <c r="F77" s="33" t="s">
        <v>103</v>
      </c>
      <c r="G77" s="33" t="s">
        <v>103</v>
      </c>
      <c r="H77" s="72" t="s">
        <v>99</v>
      </c>
      <c r="I77" s="50" t="s">
        <v>323</v>
      </c>
      <c r="J77" s="710"/>
      <c r="K77" s="710"/>
      <c r="L77" s="710"/>
    </row>
    <row r="78" spans="1:12" s="42" customFormat="1" ht="62">
      <c r="A78" s="714"/>
      <c r="B78" s="715"/>
      <c r="C78" s="714">
        <v>2</v>
      </c>
      <c r="D78" s="715" t="s">
        <v>324</v>
      </c>
      <c r="E78" s="71" t="s">
        <v>134</v>
      </c>
      <c r="F78" s="71" t="s">
        <v>135</v>
      </c>
      <c r="G78" s="37" t="s">
        <v>103</v>
      </c>
      <c r="H78" s="72" t="s">
        <v>130</v>
      </c>
      <c r="I78" s="553" t="s">
        <v>325</v>
      </c>
      <c r="J78" s="710" t="s">
        <v>252</v>
      </c>
      <c r="K78" s="710" t="s">
        <v>255</v>
      </c>
      <c r="L78" s="710">
        <v>3</v>
      </c>
    </row>
    <row r="79" spans="1:12" s="42" customFormat="1" ht="46.5">
      <c r="A79" s="714"/>
      <c r="B79" s="715"/>
      <c r="C79" s="714"/>
      <c r="D79" s="715"/>
      <c r="E79" s="71" t="s">
        <v>134</v>
      </c>
      <c r="F79" s="71" t="s">
        <v>135</v>
      </c>
      <c r="G79" s="37" t="s">
        <v>103</v>
      </c>
      <c r="H79" s="72" t="s">
        <v>131</v>
      </c>
      <c r="I79" s="553" t="s">
        <v>326</v>
      </c>
      <c r="J79" s="710"/>
      <c r="K79" s="710"/>
      <c r="L79" s="710"/>
    </row>
    <row r="80" spans="1:12" s="42" customFormat="1" ht="31">
      <c r="A80" s="714"/>
      <c r="B80" s="715"/>
      <c r="C80" s="714"/>
      <c r="D80" s="715"/>
      <c r="E80" s="71" t="s">
        <v>134</v>
      </c>
      <c r="F80" s="71" t="s">
        <v>135</v>
      </c>
      <c r="G80" s="37" t="s">
        <v>103</v>
      </c>
      <c r="H80" s="72" t="s">
        <v>132</v>
      </c>
      <c r="I80" s="553" t="s">
        <v>327</v>
      </c>
      <c r="J80" s="710"/>
      <c r="K80" s="710"/>
      <c r="L80" s="710"/>
    </row>
    <row r="81" spans="1:12" s="42" customFormat="1" ht="31">
      <c r="A81" s="714"/>
      <c r="B81" s="715"/>
      <c r="C81" s="714"/>
      <c r="D81" s="715"/>
      <c r="E81" s="71" t="s">
        <v>134</v>
      </c>
      <c r="F81" s="71" t="s">
        <v>135</v>
      </c>
      <c r="G81" s="37" t="s">
        <v>103</v>
      </c>
      <c r="H81" s="72" t="s">
        <v>133</v>
      </c>
      <c r="I81" s="553" t="s">
        <v>328</v>
      </c>
      <c r="J81" s="710"/>
      <c r="K81" s="710"/>
      <c r="L81" s="710"/>
    </row>
    <row r="82" spans="1:12" s="42" customFormat="1" ht="31">
      <c r="A82" s="714"/>
      <c r="B82" s="715"/>
      <c r="C82" s="714"/>
      <c r="D82" s="715"/>
      <c r="E82" s="71" t="s">
        <v>134</v>
      </c>
      <c r="F82" s="71" t="s">
        <v>135</v>
      </c>
      <c r="G82" s="37" t="s">
        <v>103</v>
      </c>
      <c r="H82" s="72" t="s">
        <v>99</v>
      </c>
      <c r="I82" s="553" t="s">
        <v>329</v>
      </c>
      <c r="J82" s="710"/>
      <c r="K82" s="710"/>
      <c r="L82" s="710"/>
    </row>
    <row r="83" spans="1:12" s="42" customFormat="1" ht="20">
      <c r="A83" s="169" t="s">
        <v>179</v>
      </c>
      <c r="B83" s="717" t="s">
        <v>180</v>
      </c>
      <c r="C83" s="717"/>
      <c r="D83" s="717"/>
      <c r="E83" s="717"/>
      <c r="F83" s="717"/>
      <c r="G83" s="717"/>
      <c r="H83" s="717"/>
      <c r="I83" s="717"/>
      <c r="J83" s="29"/>
      <c r="K83" s="29"/>
      <c r="L83" s="167">
        <f>AVERAGE(L84:L98)</f>
        <v>3</v>
      </c>
    </row>
    <row r="84" spans="1:12" ht="31">
      <c r="A84" s="710"/>
      <c r="B84" s="711"/>
      <c r="C84" s="710">
        <v>1</v>
      </c>
      <c r="D84" s="711" t="s">
        <v>330</v>
      </c>
      <c r="E84" s="71" t="s">
        <v>134</v>
      </c>
      <c r="F84" s="71" t="s">
        <v>135</v>
      </c>
      <c r="G84" s="37" t="s">
        <v>103</v>
      </c>
      <c r="H84" s="71" t="s">
        <v>130</v>
      </c>
      <c r="I84" s="51" t="s">
        <v>331</v>
      </c>
      <c r="J84" s="710" t="s">
        <v>252</v>
      </c>
      <c r="K84" s="710" t="s">
        <v>255</v>
      </c>
      <c r="L84" s="710">
        <v>3</v>
      </c>
    </row>
    <row r="85" spans="1:12" ht="31">
      <c r="A85" s="710"/>
      <c r="B85" s="711"/>
      <c r="C85" s="710"/>
      <c r="D85" s="711"/>
      <c r="E85" s="71" t="s">
        <v>134</v>
      </c>
      <c r="F85" s="71" t="s">
        <v>135</v>
      </c>
      <c r="G85" s="37" t="s">
        <v>103</v>
      </c>
      <c r="H85" s="71" t="s">
        <v>131</v>
      </c>
      <c r="I85" s="51" t="s">
        <v>332</v>
      </c>
      <c r="J85" s="710"/>
      <c r="K85" s="710"/>
      <c r="L85" s="710"/>
    </row>
    <row r="86" spans="1:12" ht="31">
      <c r="A86" s="710"/>
      <c r="B86" s="711"/>
      <c r="C86" s="710"/>
      <c r="D86" s="711"/>
      <c r="E86" s="71" t="s">
        <v>134</v>
      </c>
      <c r="F86" s="71" t="s">
        <v>135</v>
      </c>
      <c r="G86" s="37" t="s">
        <v>103</v>
      </c>
      <c r="H86" s="71" t="s">
        <v>132</v>
      </c>
      <c r="I86" s="51" t="s">
        <v>333</v>
      </c>
      <c r="J86" s="710"/>
      <c r="K86" s="710"/>
      <c r="L86" s="710"/>
    </row>
    <row r="87" spans="1:12" ht="31">
      <c r="A87" s="710"/>
      <c r="B87" s="711"/>
      <c r="C87" s="710"/>
      <c r="D87" s="711"/>
      <c r="E87" s="71" t="s">
        <v>134</v>
      </c>
      <c r="F87" s="71" t="s">
        <v>135</v>
      </c>
      <c r="G87" s="37" t="s">
        <v>103</v>
      </c>
      <c r="H87" s="71" t="s">
        <v>133</v>
      </c>
      <c r="I87" s="51" t="s">
        <v>334</v>
      </c>
      <c r="J87" s="710"/>
      <c r="K87" s="710"/>
      <c r="L87" s="710"/>
    </row>
    <row r="88" spans="1:12" ht="31">
      <c r="A88" s="710"/>
      <c r="B88" s="711"/>
      <c r="C88" s="710"/>
      <c r="D88" s="711"/>
      <c r="E88" s="71" t="s">
        <v>134</v>
      </c>
      <c r="F88" s="71" t="s">
        <v>135</v>
      </c>
      <c r="G88" s="37" t="s">
        <v>103</v>
      </c>
      <c r="H88" s="71" t="s">
        <v>99</v>
      </c>
      <c r="I88" s="51" t="s">
        <v>335</v>
      </c>
      <c r="J88" s="710"/>
      <c r="K88" s="710"/>
      <c r="L88" s="710"/>
    </row>
    <row r="89" spans="1:12" ht="31">
      <c r="A89" s="710"/>
      <c r="B89" s="711"/>
      <c r="C89" s="710">
        <v>2</v>
      </c>
      <c r="D89" s="711" t="s">
        <v>183</v>
      </c>
      <c r="E89" s="71" t="s">
        <v>134</v>
      </c>
      <c r="F89" s="71" t="s">
        <v>135</v>
      </c>
      <c r="G89" s="37" t="s">
        <v>103</v>
      </c>
      <c r="H89" s="71" t="s">
        <v>130</v>
      </c>
      <c r="I89" s="51" t="s">
        <v>336</v>
      </c>
      <c r="J89" s="710" t="s">
        <v>252</v>
      </c>
      <c r="K89" s="710" t="s">
        <v>255</v>
      </c>
      <c r="L89" s="710">
        <v>3</v>
      </c>
    </row>
    <row r="90" spans="1:12">
      <c r="A90" s="710"/>
      <c r="B90" s="711"/>
      <c r="C90" s="710"/>
      <c r="D90" s="711"/>
      <c r="E90" s="71" t="s">
        <v>134</v>
      </c>
      <c r="F90" s="71" t="s">
        <v>135</v>
      </c>
      <c r="G90" s="37" t="s">
        <v>103</v>
      </c>
      <c r="H90" s="71" t="s">
        <v>131</v>
      </c>
      <c r="I90" s="51" t="s">
        <v>337</v>
      </c>
      <c r="J90" s="710"/>
      <c r="K90" s="710"/>
      <c r="L90" s="710"/>
    </row>
    <row r="91" spans="1:12">
      <c r="A91" s="710"/>
      <c r="B91" s="711"/>
      <c r="C91" s="710"/>
      <c r="D91" s="711"/>
      <c r="E91" s="71" t="s">
        <v>134</v>
      </c>
      <c r="F91" s="71" t="s">
        <v>135</v>
      </c>
      <c r="G91" s="37" t="s">
        <v>103</v>
      </c>
      <c r="H91" s="71" t="s">
        <v>132</v>
      </c>
      <c r="I91" s="51" t="s">
        <v>338</v>
      </c>
      <c r="J91" s="710"/>
      <c r="K91" s="710"/>
      <c r="L91" s="710"/>
    </row>
    <row r="92" spans="1:12">
      <c r="A92" s="710"/>
      <c r="B92" s="711"/>
      <c r="C92" s="710"/>
      <c r="D92" s="711"/>
      <c r="E92" s="71" t="s">
        <v>134</v>
      </c>
      <c r="F92" s="71" t="s">
        <v>135</v>
      </c>
      <c r="G92" s="37" t="s">
        <v>103</v>
      </c>
      <c r="H92" s="71" t="s">
        <v>133</v>
      </c>
      <c r="I92" s="51" t="s">
        <v>339</v>
      </c>
      <c r="J92" s="710"/>
      <c r="K92" s="710"/>
      <c r="L92" s="710"/>
    </row>
    <row r="93" spans="1:12">
      <c r="A93" s="710"/>
      <c r="B93" s="711"/>
      <c r="C93" s="710"/>
      <c r="D93" s="711"/>
      <c r="E93" s="71" t="s">
        <v>134</v>
      </c>
      <c r="F93" s="71" t="s">
        <v>135</v>
      </c>
      <c r="G93" s="37" t="s">
        <v>103</v>
      </c>
      <c r="H93" s="71" t="s">
        <v>99</v>
      </c>
      <c r="I93" s="51" t="s">
        <v>340</v>
      </c>
      <c r="J93" s="710"/>
      <c r="K93" s="710"/>
      <c r="L93" s="710"/>
    </row>
    <row r="94" spans="1:12" ht="46.5">
      <c r="A94" s="710"/>
      <c r="B94" s="711"/>
      <c r="C94" s="710">
        <v>3</v>
      </c>
      <c r="D94" s="711" t="s">
        <v>341</v>
      </c>
      <c r="E94" s="71" t="s">
        <v>134</v>
      </c>
      <c r="F94" s="71" t="s">
        <v>135</v>
      </c>
      <c r="G94" s="37" t="s">
        <v>103</v>
      </c>
      <c r="H94" s="71" t="s">
        <v>130</v>
      </c>
      <c r="I94" s="36" t="s">
        <v>342</v>
      </c>
      <c r="J94" s="710" t="s">
        <v>252</v>
      </c>
      <c r="K94" s="710" t="s">
        <v>255</v>
      </c>
      <c r="L94" s="710">
        <v>3</v>
      </c>
    </row>
    <row r="95" spans="1:12" ht="62">
      <c r="A95" s="710"/>
      <c r="B95" s="711"/>
      <c r="C95" s="710"/>
      <c r="D95" s="711"/>
      <c r="E95" s="71" t="s">
        <v>134</v>
      </c>
      <c r="F95" s="71" t="s">
        <v>135</v>
      </c>
      <c r="G95" s="37" t="s">
        <v>103</v>
      </c>
      <c r="H95" s="71" t="s">
        <v>131</v>
      </c>
      <c r="I95" s="36" t="s">
        <v>343</v>
      </c>
      <c r="J95" s="710"/>
      <c r="K95" s="710"/>
      <c r="L95" s="710"/>
    </row>
    <row r="96" spans="1:12" ht="46.5">
      <c r="A96" s="710"/>
      <c r="B96" s="711"/>
      <c r="C96" s="710"/>
      <c r="D96" s="711"/>
      <c r="E96" s="71" t="s">
        <v>134</v>
      </c>
      <c r="F96" s="71" t="s">
        <v>135</v>
      </c>
      <c r="G96" s="37" t="s">
        <v>103</v>
      </c>
      <c r="H96" s="71" t="s">
        <v>132</v>
      </c>
      <c r="I96" s="36" t="s">
        <v>344</v>
      </c>
      <c r="J96" s="710"/>
      <c r="K96" s="710"/>
      <c r="L96" s="710"/>
    </row>
    <row r="97" spans="1:12" ht="46.5">
      <c r="A97" s="710"/>
      <c r="B97" s="711"/>
      <c r="C97" s="710"/>
      <c r="D97" s="711"/>
      <c r="E97" s="71" t="s">
        <v>134</v>
      </c>
      <c r="F97" s="71" t="s">
        <v>135</v>
      </c>
      <c r="G97" s="37" t="s">
        <v>103</v>
      </c>
      <c r="H97" s="71" t="s">
        <v>133</v>
      </c>
      <c r="I97" s="36" t="s">
        <v>345</v>
      </c>
      <c r="J97" s="710"/>
      <c r="K97" s="710"/>
      <c r="L97" s="710"/>
    </row>
    <row r="98" spans="1:12" ht="46.5">
      <c r="A98" s="710"/>
      <c r="B98" s="711"/>
      <c r="C98" s="710"/>
      <c r="D98" s="711"/>
      <c r="E98" s="71" t="s">
        <v>134</v>
      </c>
      <c r="F98" s="71" t="s">
        <v>135</v>
      </c>
      <c r="G98" s="37" t="s">
        <v>103</v>
      </c>
      <c r="H98" s="71" t="s">
        <v>99</v>
      </c>
      <c r="I98" s="36" t="s">
        <v>636</v>
      </c>
      <c r="J98" s="710"/>
      <c r="K98" s="710"/>
      <c r="L98" s="710"/>
    </row>
    <row r="99" spans="1:12" ht="20">
      <c r="A99" s="169" t="s">
        <v>186</v>
      </c>
      <c r="B99" s="717" t="s">
        <v>187</v>
      </c>
      <c r="C99" s="717"/>
      <c r="D99" s="717"/>
      <c r="E99" s="717"/>
      <c r="F99" s="717"/>
      <c r="G99" s="717"/>
      <c r="H99" s="717"/>
      <c r="I99" s="717"/>
      <c r="J99" s="29"/>
      <c r="K99" s="29"/>
      <c r="L99" s="167">
        <f>AVERAGE(L100:L124)</f>
        <v>3</v>
      </c>
    </row>
    <row r="100" spans="1:12" ht="46.5">
      <c r="A100" s="710"/>
      <c r="B100" s="711"/>
      <c r="C100" s="710">
        <v>1</v>
      </c>
      <c r="D100" s="711" t="s">
        <v>188</v>
      </c>
      <c r="E100" s="71" t="s">
        <v>134</v>
      </c>
      <c r="F100" s="71" t="s">
        <v>135</v>
      </c>
      <c r="G100" s="37" t="s">
        <v>103</v>
      </c>
      <c r="H100" s="71" t="s">
        <v>130</v>
      </c>
      <c r="I100" s="51" t="s">
        <v>346</v>
      </c>
      <c r="J100" s="710" t="s">
        <v>252</v>
      </c>
      <c r="K100" s="710" t="s">
        <v>255</v>
      </c>
      <c r="L100" s="710">
        <v>3</v>
      </c>
    </row>
    <row r="101" spans="1:12" ht="31">
      <c r="A101" s="710"/>
      <c r="B101" s="711"/>
      <c r="C101" s="710"/>
      <c r="D101" s="711"/>
      <c r="E101" s="71" t="s">
        <v>134</v>
      </c>
      <c r="F101" s="71" t="s">
        <v>135</v>
      </c>
      <c r="G101" s="37" t="s">
        <v>103</v>
      </c>
      <c r="H101" s="71" t="s">
        <v>131</v>
      </c>
      <c r="I101" s="51" t="s">
        <v>347</v>
      </c>
      <c r="J101" s="710"/>
      <c r="K101" s="710"/>
      <c r="L101" s="710"/>
    </row>
    <row r="102" spans="1:12" ht="31">
      <c r="A102" s="710"/>
      <c r="B102" s="711"/>
      <c r="C102" s="710"/>
      <c r="D102" s="711"/>
      <c r="E102" s="71" t="s">
        <v>134</v>
      </c>
      <c r="F102" s="71" t="s">
        <v>135</v>
      </c>
      <c r="G102" s="37" t="s">
        <v>103</v>
      </c>
      <c r="H102" s="71" t="s">
        <v>132</v>
      </c>
      <c r="I102" s="51" t="s">
        <v>348</v>
      </c>
      <c r="J102" s="710"/>
      <c r="K102" s="710"/>
      <c r="L102" s="710"/>
    </row>
    <row r="103" spans="1:12" ht="31">
      <c r="A103" s="710"/>
      <c r="B103" s="711"/>
      <c r="C103" s="710"/>
      <c r="D103" s="711"/>
      <c r="E103" s="71" t="s">
        <v>134</v>
      </c>
      <c r="F103" s="71" t="s">
        <v>135</v>
      </c>
      <c r="G103" s="37" t="s">
        <v>103</v>
      </c>
      <c r="H103" s="71" t="s">
        <v>133</v>
      </c>
      <c r="I103" s="51" t="s">
        <v>349</v>
      </c>
      <c r="J103" s="710"/>
      <c r="K103" s="710"/>
      <c r="L103" s="710"/>
    </row>
    <row r="104" spans="1:12" ht="31">
      <c r="A104" s="710"/>
      <c r="B104" s="711"/>
      <c r="C104" s="710"/>
      <c r="D104" s="711"/>
      <c r="E104" s="71" t="s">
        <v>134</v>
      </c>
      <c r="F104" s="71" t="s">
        <v>135</v>
      </c>
      <c r="G104" s="37" t="s">
        <v>103</v>
      </c>
      <c r="H104" s="71" t="s">
        <v>99</v>
      </c>
      <c r="I104" s="51" t="s">
        <v>350</v>
      </c>
      <c r="J104" s="710"/>
      <c r="K104" s="710"/>
      <c r="L104" s="710"/>
    </row>
    <row r="105" spans="1:12" ht="46.5">
      <c r="A105" s="710"/>
      <c r="B105" s="711"/>
      <c r="C105" s="710">
        <v>2</v>
      </c>
      <c r="D105" s="711" t="s">
        <v>351</v>
      </c>
      <c r="E105" s="71" t="s">
        <v>134</v>
      </c>
      <c r="F105" s="71" t="s">
        <v>135</v>
      </c>
      <c r="G105" s="37" t="s">
        <v>103</v>
      </c>
      <c r="H105" s="71" t="s">
        <v>130</v>
      </c>
      <c r="I105" s="51" t="s">
        <v>352</v>
      </c>
      <c r="J105" s="710" t="s">
        <v>252</v>
      </c>
      <c r="K105" s="710" t="s">
        <v>255</v>
      </c>
      <c r="L105" s="710">
        <v>3</v>
      </c>
    </row>
    <row r="106" spans="1:12" ht="31">
      <c r="A106" s="710"/>
      <c r="B106" s="711"/>
      <c r="C106" s="710"/>
      <c r="D106" s="711"/>
      <c r="E106" s="71" t="s">
        <v>134</v>
      </c>
      <c r="F106" s="71" t="s">
        <v>135</v>
      </c>
      <c r="G106" s="37" t="s">
        <v>103</v>
      </c>
      <c r="H106" s="71" t="s">
        <v>131</v>
      </c>
      <c r="I106" s="51" t="s">
        <v>353</v>
      </c>
      <c r="J106" s="710"/>
      <c r="K106" s="710"/>
      <c r="L106" s="710"/>
    </row>
    <row r="107" spans="1:12" ht="46.5">
      <c r="A107" s="710"/>
      <c r="B107" s="711"/>
      <c r="C107" s="710"/>
      <c r="D107" s="711"/>
      <c r="E107" s="71" t="s">
        <v>134</v>
      </c>
      <c r="F107" s="71" t="s">
        <v>135</v>
      </c>
      <c r="G107" s="37" t="s">
        <v>103</v>
      </c>
      <c r="H107" s="71" t="s">
        <v>132</v>
      </c>
      <c r="I107" s="51" t="s">
        <v>354</v>
      </c>
      <c r="J107" s="710"/>
      <c r="K107" s="710"/>
      <c r="L107" s="710"/>
    </row>
    <row r="108" spans="1:12" ht="31">
      <c r="A108" s="710"/>
      <c r="B108" s="711"/>
      <c r="C108" s="710"/>
      <c r="D108" s="711"/>
      <c r="E108" s="71" t="s">
        <v>134</v>
      </c>
      <c r="F108" s="71" t="s">
        <v>135</v>
      </c>
      <c r="G108" s="37" t="s">
        <v>103</v>
      </c>
      <c r="H108" s="71" t="s">
        <v>133</v>
      </c>
      <c r="I108" s="51" t="s">
        <v>355</v>
      </c>
      <c r="J108" s="710"/>
      <c r="K108" s="710"/>
      <c r="L108" s="710"/>
    </row>
    <row r="109" spans="1:12" ht="31">
      <c r="A109" s="710"/>
      <c r="B109" s="711"/>
      <c r="C109" s="710"/>
      <c r="D109" s="711"/>
      <c r="E109" s="71" t="s">
        <v>134</v>
      </c>
      <c r="F109" s="71" t="s">
        <v>135</v>
      </c>
      <c r="G109" s="37" t="s">
        <v>103</v>
      </c>
      <c r="H109" s="71" t="s">
        <v>99</v>
      </c>
      <c r="I109" s="51" t="s">
        <v>356</v>
      </c>
      <c r="J109" s="710"/>
      <c r="K109" s="710"/>
      <c r="L109" s="710"/>
    </row>
    <row r="110" spans="1:12" ht="46.5">
      <c r="A110" s="710"/>
      <c r="B110" s="711"/>
      <c r="C110" s="710">
        <v>3</v>
      </c>
      <c r="D110" s="711" t="s">
        <v>357</v>
      </c>
      <c r="E110" s="71" t="s">
        <v>134</v>
      </c>
      <c r="F110" s="71" t="s">
        <v>135</v>
      </c>
      <c r="G110" s="37" t="s">
        <v>103</v>
      </c>
      <c r="H110" s="71" t="s">
        <v>130</v>
      </c>
      <c r="I110" s="51" t="s">
        <v>358</v>
      </c>
      <c r="J110" s="710" t="s">
        <v>252</v>
      </c>
      <c r="K110" s="710" t="s">
        <v>255</v>
      </c>
      <c r="L110" s="710">
        <v>3</v>
      </c>
    </row>
    <row r="111" spans="1:12" ht="46.5">
      <c r="A111" s="710"/>
      <c r="B111" s="711"/>
      <c r="C111" s="710"/>
      <c r="D111" s="711"/>
      <c r="E111" s="71" t="s">
        <v>134</v>
      </c>
      <c r="F111" s="71" t="s">
        <v>135</v>
      </c>
      <c r="G111" s="37" t="s">
        <v>103</v>
      </c>
      <c r="H111" s="71" t="s">
        <v>131</v>
      </c>
      <c r="I111" s="51" t="s">
        <v>359</v>
      </c>
      <c r="J111" s="710"/>
      <c r="K111" s="710"/>
      <c r="L111" s="710"/>
    </row>
    <row r="112" spans="1:12" ht="46.5">
      <c r="A112" s="710"/>
      <c r="B112" s="711"/>
      <c r="C112" s="710"/>
      <c r="D112" s="711"/>
      <c r="E112" s="71" t="s">
        <v>134</v>
      </c>
      <c r="F112" s="71" t="s">
        <v>135</v>
      </c>
      <c r="G112" s="37" t="s">
        <v>103</v>
      </c>
      <c r="H112" s="71" t="s">
        <v>132</v>
      </c>
      <c r="I112" s="51" t="s">
        <v>360</v>
      </c>
      <c r="J112" s="710"/>
      <c r="K112" s="710"/>
      <c r="L112" s="710"/>
    </row>
    <row r="113" spans="1:12" ht="46.5">
      <c r="A113" s="710"/>
      <c r="B113" s="711"/>
      <c r="C113" s="710"/>
      <c r="D113" s="711"/>
      <c r="E113" s="71" t="s">
        <v>134</v>
      </c>
      <c r="F113" s="71" t="s">
        <v>135</v>
      </c>
      <c r="G113" s="37" t="s">
        <v>103</v>
      </c>
      <c r="H113" s="71" t="s">
        <v>133</v>
      </c>
      <c r="I113" s="51" t="s">
        <v>361</v>
      </c>
      <c r="J113" s="710"/>
      <c r="K113" s="710"/>
      <c r="L113" s="710"/>
    </row>
    <row r="114" spans="1:12" ht="46.5">
      <c r="A114" s="710"/>
      <c r="B114" s="711"/>
      <c r="C114" s="710"/>
      <c r="D114" s="711"/>
      <c r="E114" s="71" t="s">
        <v>134</v>
      </c>
      <c r="F114" s="71" t="s">
        <v>135</v>
      </c>
      <c r="G114" s="37" t="s">
        <v>103</v>
      </c>
      <c r="H114" s="71" t="s">
        <v>99</v>
      </c>
      <c r="I114" s="51" t="s">
        <v>362</v>
      </c>
      <c r="J114" s="710"/>
      <c r="K114" s="710"/>
      <c r="L114" s="710"/>
    </row>
    <row r="115" spans="1:12" ht="46.5">
      <c r="A115" s="710"/>
      <c r="B115" s="711"/>
      <c r="C115" s="710">
        <v>4</v>
      </c>
      <c r="D115" s="711" t="s">
        <v>191</v>
      </c>
      <c r="E115" s="71" t="s">
        <v>134</v>
      </c>
      <c r="F115" s="71" t="s">
        <v>135</v>
      </c>
      <c r="G115" s="37" t="s">
        <v>103</v>
      </c>
      <c r="H115" s="71" t="s">
        <v>130</v>
      </c>
      <c r="I115" s="51" t="s">
        <v>363</v>
      </c>
      <c r="J115" s="710" t="s">
        <v>252</v>
      </c>
      <c r="K115" s="710" t="s">
        <v>255</v>
      </c>
      <c r="L115" s="710">
        <v>3</v>
      </c>
    </row>
    <row r="116" spans="1:12" ht="31">
      <c r="A116" s="710"/>
      <c r="B116" s="711"/>
      <c r="C116" s="710"/>
      <c r="D116" s="711"/>
      <c r="E116" s="71" t="s">
        <v>134</v>
      </c>
      <c r="F116" s="71" t="s">
        <v>135</v>
      </c>
      <c r="G116" s="37" t="s">
        <v>103</v>
      </c>
      <c r="H116" s="71" t="s">
        <v>131</v>
      </c>
      <c r="I116" s="51" t="s">
        <v>364</v>
      </c>
      <c r="J116" s="710"/>
      <c r="K116" s="710"/>
      <c r="L116" s="710"/>
    </row>
    <row r="117" spans="1:12" ht="46.5">
      <c r="A117" s="710"/>
      <c r="B117" s="711"/>
      <c r="C117" s="710"/>
      <c r="D117" s="711"/>
      <c r="E117" s="71" t="s">
        <v>134</v>
      </c>
      <c r="F117" s="71" t="s">
        <v>135</v>
      </c>
      <c r="G117" s="37" t="s">
        <v>103</v>
      </c>
      <c r="H117" s="71" t="s">
        <v>132</v>
      </c>
      <c r="I117" s="51" t="s">
        <v>365</v>
      </c>
      <c r="J117" s="710"/>
      <c r="K117" s="710"/>
      <c r="L117" s="710"/>
    </row>
    <row r="118" spans="1:12" ht="31">
      <c r="A118" s="710"/>
      <c r="B118" s="711"/>
      <c r="C118" s="710"/>
      <c r="D118" s="711"/>
      <c r="E118" s="71" t="s">
        <v>134</v>
      </c>
      <c r="F118" s="71" t="s">
        <v>135</v>
      </c>
      <c r="G118" s="37" t="s">
        <v>103</v>
      </c>
      <c r="H118" s="71" t="s">
        <v>133</v>
      </c>
      <c r="I118" s="51" t="s">
        <v>366</v>
      </c>
      <c r="J118" s="710"/>
      <c r="K118" s="710"/>
      <c r="L118" s="710"/>
    </row>
    <row r="119" spans="1:12" ht="31">
      <c r="A119" s="710"/>
      <c r="B119" s="711"/>
      <c r="C119" s="710"/>
      <c r="D119" s="711"/>
      <c r="E119" s="71" t="s">
        <v>134</v>
      </c>
      <c r="F119" s="71" t="s">
        <v>135</v>
      </c>
      <c r="G119" s="37" t="s">
        <v>103</v>
      </c>
      <c r="H119" s="71" t="s">
        <v>99</v>
      </c>
      <c r="I119" s="51" t="s">
        <v>367</v>
      </c>
      <c r="J119" s="710"/>
      <c r="K119" s="710"/>
      <c r="L119" s="710"/>
    </row>
    <row r="120" spans="1:12" ht="31">
      <c r="A120" s="710"/>
      <c r="B120" s="711"/>
      <c r="C120" s="710">
        <v>5</v>
      </c>
      <c r="D120" s="711" t="s">
        <v>192</v>
      </c>
      <c r="E120" s="71" t="s">
        <v>134</v>
      </c>
      <c r="F120" s="71" t="s">
        <v>135</v>
      </c>
      <c r="G120" s="37" t="s">
        <v>103</v>
      </c>
      <c r="H120" s="71" t="s">
        <v>130</v>
      </c>
      <c r="I120" s="51" t="s">
        <v>368</v>
      </c>
      <c r="J120" s="710" t="s">
        <v>252</v>
      </c>
      <c r="K120" s="710" t="s">
        <v>255</v>
      </c>
      <c r="L120" s="710">
        <v>3</v>
      </c>
    </row>
    <row r="121" spans="1:12" ht="31">
      <c r="A121" s="710"/>
      <c r="B121" s="711"/>
      <c r="C121" s="710"/>
      <c r="D121" s="711"/>
      <c r="E121" s="71" t="s">
        <v>134</v>
      </c>
      <c r="F121" s="71" t="s">
        <v>135</v>
      </c>
      <c r="G121" s="37" t="s">
        <v>103</v>
      </c>
      <c r="H121" s="71" t="s">
        <v>131</v>
      </c>
      <c r="I121" s="51" t="s">
        <v>369</v>
      </c>
      <c r="J121" s="710"/>
      <c r="K121" s="710"/>
      <c r="L121" s="710"/>
    </row>
    <row r="122" spans="1:12" ht="31">
      <c r="A122" s="710"/>
      <c r="B122" s="711"/>
      <c r="C122" s="710"/>
      <c r="D122" s="711"/>
      <c r="E122" s="71" t="s">
        <v>134</v>
      </c>
      <c r="F122" s="71" t="s">
        <v>135</v>
      </c>
      <c r="G122" s="37" t="s">
        <v>103</v>
      </c>
      <c r="H122" s="71" t="s">
        <v>132</v>
      </c>
      <c r="I122" s="51" t="s">
        <v>370</v>
      </c>
      <c r="J122" s="710"/>
      <c r="K122" s="710"/>
      <c r="L122" s="710"/>
    </row>
    <row r="123" spans="1:12" ht="31">
      <c r="A123" s="710"/>
      <c r="B123" s="711"/>
      <c r="C123" s="710"/>
      <c r="D123" s="711"/>
      <c r="E123" s="71" t="s">
        <v>134</v>
      </c>
      <c r="F123" s="71" t="s">
        <v>135</v>
      </c>
      <c r="G123" s="37" t="s">
        <v>103</v>
      </c>
      <c r="H123" s="71" t="s">
        <v>133</v>
      </c>
      <c r="I123" s="51" t="s">
        <v>371</v>
      </c>
      <c r="J123" s="710"/>
      <c r="K123" s="710"/>
      <c r="L123" s="710"/>
    </row>
    <row r="124" spans="1:12" ht="31">
      <c r="A124" s="710"/>
      <c r="B124" s="711"/>
      <c r="C124" s="710"/>
      <c r="D124" s="711"/>
      <c r="E124" s="71" t="s">
        <v>134</v>
      </c>
      <c r="F124" s="71" t="s">
        <v>135</v>
      </c>
      <c r="G124" s="37" t="s">
        <v>103</v>
      </c>
      <c r="H124" s="71" t="s">
        <v>99</v>
      </c>
      <c r="I124" s="51" t="s">
        <v>372</v>
      </c>
      <c r="J124" s="710"/>
      <c r="K124" s="710"/>
      <c r="L124" s="710"/>
    </row>
    <row r="125" spans="1:12" ht="20">
      <c r="A125" s="169" t="s">
        <v>194</v>
      </c>
      <c r="B125" s="717" t="s">
        <v>494</v>
      </c>
      <c r="C125" s="717"/>
      <c r="D125" s="717"/>
      <c r="E125" s="717"/>
      <c r="F125" s="717"/>
      <c r="G125" s="717"/>
      <c r="H125" s="717"/>
      <c r="I125" s="717"/>
      <c r="J125" s="29"/>
      <c r="K125" s="29"/>
      <c r="L125" s="167">
        <f>L126</f>
        <v>3</v>
      </c>
    </row>
    <row r="126" spans="1:12" ht="31">
      <c r="A126" s="710"/>
      <c r="B126" s="711"/>
      <c r="C126" s="710">
        <v>1</v>
      </c>
      <c r="D126" s="711" t="s">
        <v>495</v>
      </c>
      <c r="E126" s="72" t="s">
        <v>134</v>
      </c>
      <c r="F126" s="63" t="s">
        <v>103</v>
      </c>
      <c r="G126" s="63" t="s">
        <v>103</v>
      </c>
      <c r="H126" s="71" t="s">
        <v>130</v>
      </c>
      <c r="I126" s="70" t="s">
        <v>374</v>
      </c>
      <c r="J126" s="710" t="s">
        <v>252</v>
      </c>
      <c r="K126" s="710" t="s">
        <v>255</v>
      </c>
      <c r="L126" s="710">
        <v>3</v>
      </c>
    </row>
    <row r="127" spans="1:12" ht="31">
      <c r="A127" s="710"/>
      <c r="B127" s="711"/>
      <c r="C127" s="710"/>
      <c r="D127" s="711"/>
      <c r="E127" s="72" t="s">
        <v>134</v>
      </c>
      <c r="F127" s="63" t="s">
        <v>103</v>
      </c>
      <c r="G127" s="63" t="s">
        <v>103</v>
      </c>
      <c r="H127" s="71" t="s">
        <v>131</v>
      </c>
      <c r="I127" s="70" t="s">
        <v>375</v>
      </c>
      <c r="J127" s="710"/>
      <c r="K127" s="710"/>
      <c r="L127" s="710"/>
    </row>
    <row r="128" spans="1:12" ht="46.5">
      <c r="A128" s="710"/>
      <c r="B128" s="711"/>
      <c r="C128" s="710"/>
      <c r="D128" s="711"/>
      <c r="E128" s="72" t="s">
        <v>134</v>
      </c>
      <c r="F128" s="63" t="s">
        <v>103</v>
      </c>
      <c r="G128" s="63" t="s">
        <v>103</v>
      </c>
      <c r="H128" s="71" t="s">
        <v>132</v>
      </c>
      <c r="I128" s="70" t="s">
        <v>376</v>
      </c>
      <c r="J128" s="710"/>
      <c r="K128" s="710"/>
      <c r="L128" s="710"/>
    </row>
    <row r="129" spans="1:12" ht="31">
      <c r="A129" s="710"/>
      <c r="B129" s="711"/>
      <c r="C129" s="710"/>
      <c r="D129" s="711"/>
      <c r="E129" s="72" t="s">
        <v>134</v>
      </c>
      <c r="F129" s="63" t="s">
        <v>103</v>
      </c>
      <c r="G129" s="63" t="s">
        <v>103</v>
      </c>
      <c r="H129" s="71" t="s">
        <v>133</v>
      </c>
      <c r="I129" s="70" t="s">
        <v>377</v>
      </c>
      <c r="J129" s="710"/>
      <c r="K129" s="710"/>
      <c r="L129" s="710"/>
    </row>
    <row r="130" spans="1:12" ht="46.5">
      <c r="A130" s="710"/>
      <c r="B130" s="711"/>
      <c r="C130" s="710"/>
      <c r="D130" s="711"/>
      <c r="E130" s="72" t="s">
        <v>134</v>
      </c>
      <c r="F130" s="63" t="s">
        <v>103</v>
      </c>
      <c r="G130" s="63" t="s">
        <v>103</v>
      </c>
      <c r="H130" s="71" t="s">
        <v>99</v>
      </c>
      <c r="I130" s="70" t="s">
        <v>378</v>
      </c>
      <c r="J130" s="710"/>
      <c r="K130" s="710"/>
      <c r="L130" s="710"/>
    </row>
    <row r="131" spans="1:12" ht="20">
      <c r="A131" s="169" t="s">
        <v>197</v>
      </c>
      <c r="B131" s="717" t="s">
        <v>198</v>
      </c>
      <c r="C131" s="717"/>
      <c r="D131" s="717"/>
      <c r="E131" s="717"/>
      <c r="F131" s="717"/>
      <c r="G131" s="717"/>
      <c r="H131" s="717"/>
      <c r="I131" s="717"/>
      <c r="J131" s="29"/>
      <c r="K131" s="29"/>
      <c r="L131" s="167">
        <f>L132</f>
        <v>3</v>
      </c>
    </row>
    <row r="132" spans="1:12" ht="46.5">
      <c r="A132" s="710"/>
      <c r="B132" s="711"/>
      <c r="C132" s="710">
        <v>1</v>
      </c>
      <c r="D132" s="711" t="s">
        <v>496</v>
      </c>
      <c r="E132" s="71" t="s">
        <v>134</v>
      </c>
      <c r="F132" s="33" t="s">
        <v>103</v>
      </c>
      <c r="G132" s="33" t="s">
        <v>103</v>
      </c>
      <c r="H132" s="71" t="s">
        <v>130</v>
      </c>
      <c r="I132" s="36" t="s">
        <v>379</v>
      </c>
      <c r="J132" s="710" t="s">
        <v>252</v>
      </c>
      <c r="K132" s="710" t="s">
        <v>255</v>
      </c>
      <c r="L132" s="710">
        <v>3</v>
      </c>
    </row>
    <row r="133" spans="1:12" ht="31">
      <c r="A133" s="710"/>
      <c r="B133" s="711"/>
      <c r="C133" s="710"/>
      <c r="D133" s="711"/>
      <c r="E133" s="71" t="s">
        <v>134</v>
      </c>
      <c r="F133" s="33" t="s">
        <v>103</v>
      </c>
      <c r="G133" s="33" t="s">
        <v>103</v>
      </c>
      <c r="H133" s="71" t="s">
        <v>131</v>
      </c>
      <c r="I133" s="36" t="s">
        <v>380</v>
      </c>
      <c r="J133" s="710"/>
      <c r="K133" s="710"/>
      <c r="L133" s="710"/>
    </row>
    <row r="134" spans="1:12" ht="31">
      <c r="A134" s="710"/>
      <c r="B134" s="711"/>
      <c r="C134" s="710"/>
      <c r="D134" s="711"/>
      <c r="E134" s="71" t="s">
        <v>134</v>
      </c>
      <c r="F134" s="33" t="s">
        <v>103</v>
      </c>
      <c r="G134" s="33" t="s">
        <v>103</v>
      </c>
      <c r="H134" s="71" t="s">
        <v>132</v>
      </c>
      <c r="I134" s="36" t="s">
        <v>381</v>
      </c>
      <c r="J134" s="710"/>
      <c r="K134" s="710"/>
      <c r="L134" s="710"/>
    </row>
    <row r="135" spans="1:12" ht="31">
      <c r="A135" s="710"/>
      <c r="B135" s="711"/>
      <c r="C135" s="710"/>
      <c r="D135" s="711"/>
      <c r="E135" s="71" t="s">
        <v>134</v>
      </c>
      <c r="F135" s="33" t="s">
        <v>103</v>
      </c>
      <c r="G135" s="33" t="s">
        <v>103</v>
      </c>
      <c r="H135" s="71" t="s">
        <v>133</v>
      </c>
      <c r="I135" s="36" t="s">
        <v>382</v>
      </c>
      <c r="J135" s="710"/>
      <c r="K135" s="710"/>
      <c r="L135" s="710"/>
    </row>
    <row r="136" spans="1:12" ht="31">
      <c r="A136" s="710"/>
      <c r="B136" s="711"/>
      <c r="C136" s="710"/>
      <c r="D136" s="711"/>
      <c r="E136" s="71" t="s">
        <v>134</v>
      </c>
      <c r="F136" s="33" t="s">
        <v>103</v>
      </c>
      <c r="G136" s="33" t="s">
        <v>103</v>
      </c>
      <c r="H136" s="71" t="s">
        <v>99</v>
      </c>
      <c r="I136" s="36" t="s">
        <v>383</v>
      </c>
      <c r="J136" s="710"/>
      <c r="K136" s="710"/>
      <c r="L136" s="710"/>
    </row>
    <row r="137" spans="1:12" ht="20">
      <c r="A137" s="169" t="s">
        <v>200</v>
      </c>
      <c r="B137" s="717" t="s">
        <v>201</v>
      </c>
      <c r="C137" s="717"/>
      <c r="D137" s="717"/>
      <c r="E137" s="717"/>
      <c r="F137" s="717"/>
      <c r="G137" s="717"/>
      <c r="H137" s="717"/>
      <c r="I137" s="717"/>
      <c r="J137" s="29"/>
      <c r="K137" s="29"/>
      <c r="L137" s="167">
        <f>L138</f>
        <v>3</v>
      </c>
    </row>
    <row r="138" spans="1:12" ht="31">
      <c r="A138" s="710"/>
      <c r="B138" s="711"/>
      <c r="C138" s="710">
        <v>1</v>
      </c>
      <c r="D138" s="711" t="s">
        <v>497</v>
      </c>
      <c r="E138" s="71" t="s">
        <v>134</v>
      </c>
      <c r="F138" s="33" t="s">
        <v>103</v>
      </c>
      <c r="G138" s="33" t="s">
        <v>103</v>
      </c>
      <c r="H138" s="71" t="s">
        <v>130</v>
      </c>
      <c r="I138" s="70" t="s">
        <v>385</v>
      </c>
      <c r="J138" s="710" t="s">
        <v>252</v>
      </c>
      <c r="K138" s="710" t="s">
        <v>255</v>
      </c>
      <c r="L138" s="710">
        <v>3</v>
      </c>
    </row>
    <row r="139" spans="1:12" ht="31">
      <c r="A139" s="710"/>
      <c r="B139" s="711"/>
      <c r="C139" s="710"/>
      <c r="D139" s="711"/>
      <c r="E139" s="71" t="s">
        <v>134</v>
      </c>
      <c r="F139" s="33" t="s">
        <v>103</v>
      </c>
      <c r="G139" s="33" t="s">
        <v>103</v>
      </c>
      <c r="H139" s="71" t="s">
        <v>131</v>
      </c>
      <c r="I139" s="70" t="s">
        <v>386</v>
      </c>
      <c r="J139" s="710"/>
      <c r="K139" s="710"/>
      <c r="L139" s="710"/>
    </row>
    <row r="140" spans="1:12" ht="77.5">
      <c r="A140" s="710"/>
      <c r="B140" s="711"/>
      <c r="C140" s="710"/>
      <c r="D140" s="711"/>
      <c r="E140" s="71" t="s">
        <v>134</v>
      </c>
      <c r="F140" s="33" t="s">
        <v>103</v>
      </c>
      <c r="G140" s="33" t="s">
        <v>103</v>
      </c>
      <c r="H140" s="71" t="s">
        <v>132</v>
      </c>
      <c r="I140" s="70" t="s">
        <v>627</v>
      </c>
      <c r="J140" s="710"/>
      <c r="K140" s="710"/>
      <c r="L140" s="710"/>
    </row>
    <row r="141" spans="1:12" ht="31">
      <c r="A141" s="710"/>
      <c r="B141" s="711"/>
      <c r="C141" s="710"/>
      <c r="D141" s="711"/>
      <c r="E141" s="71" t="s">
        <v>134</v>
      </c>
      <c r="F141" s="33" t="s">
        <v>103</v>
      </c>
      <c r="G141" s="33" t="s">
        <v>103</v>
      </c>
      <c r="H141" s="71" t="s">
        <v>133</v>
      </c>
      <c r="I141" s="70" t="s">
        <v>388</v>
      </c>
      <c r="J141" s="710"/>
      <c r="K141" s="710"/>
      <c r="L141" s="710"/>
    </row>
    <row r="142" spans="1:12" ht="31">
      <c r="A142" s="710"/>
      <c r="B142" s="711"/>
      <c r="C142" s="710"/>
      <c r="D142" s="711"/>
      <c r="E142" s="71" t="s">
        <v>134</v>
      </c>
      <c r="F142" s="33" t="s">
        <v>103</v>
      </c>
      <c r="G142" s="33" t="s">
        <v>103</v>
      </c>
      <c r="H142" s="71" t="s">
        <v>99</v>
      </c>
      <c r="I142" s="70" t="s">
        <v>628</v>
      </c>
      <c r="J142" s="710"/>
      <c r="K142" s="710"/>
      <c r="L142" s="710"/>
    </row>
    <row r="143" spans="1:12" ht="20">
      <c r="A143" s="169" t="s">
        <v>203</v>
      </c>
      <c r="B143" s="717" t="s">
        <v>204</v>
      </c>
      <c r="C143" s="717"/>
      <c r="D143" s="717"/>
      <c r="E143" s="717"/>
      <c r="F143" s="717"/>
      <c r="G143" s="717"/>
      <c r="H143" s="717"/>
      <c r="I143" s="717"/>
      <c r="J143" s="29"/>
      <c r="K143" s="29"/>
      <c r="L143" s="167">
        <f>L144</f>
        <v>3</v>
      </c>
    </row>
    <row r="144" spans="1:12">
      <c r="A144" s="710"/>
      <c r="B144" s="711"/>
      <c r="C144" s="710">
        <v>1</v>
      </c>
      <c r="D144" s="711" t="s">
        <v>498</v>
      </c>
      <c r="E144" s="71" t="s">
        <v>134</v>
      </c>
      <c r="F144" s="33" t="s">
        <v>103</v>
      </c>
      <c r="G144" s="33" t="s">
        <v>103</v>
      </c>
      <c r="H144" s="71" t="s">
        <v>130</v>
      </c>
      <c r="I144" s="70" t="s">
        <v>391</v>
      </c>
      <c r="J144" s="710" t="s">
        <v>252</v>
      </c>
      <c r="K144" s="710" t="s">
        <v>255</v>
      </c>
      <c r="L144" s="710">
        <v>3</v>
      </c>
    </row>
    <row r="145" spans="1:12" ht="31">
      <c r="A145" s="710"/>
      <c r="B145" s="711"/>
      <c r="C145" s="710"/>
      <c r="D145" s="711"/>
      <c r="E145" s="71" t="s">
        <v>134</v>
      </c>
      <c r="F145" s="33" t="s">
        <v>103</v>
      </c>
      <c r="G145" s="33" t="s">
        <v>103</v>
      </c>
      <c r="H145" s="71" t="s">
        <v>131</v>
      </c>
      <c r="I145" s="70" t="s">
        <v>392</v>
      </c>
      <c r="J145" s="710"/>
      <c r="K145" s="710"/>
      <c r="L145" s="710"/>
    </row>
    <row r="146" spans="1:12" ht="31">
      <c r="A146" s="710"/>
      <c r="B146" s="711"/>
      <c r="C146" s="710"/>
      <c r="D146" s="711"/>
      <c r="E146" s="71" t="s">
        <v>134</v>
      </c>
      <c r="F146" s="33" t="s">
        <v>103</v>
      </c>
      <c r="G146" s="33" t="s">
        <v>103</v>
      </c>
      <c r="H146" s="71" t="s">
        <v>132</v>
      </c>
      <c r="I146" s="70" t="s">
        <v>629</v>
      </c>
      <c r="J146" s="710"/>
      <c r="K146" s="710"/>
      <c r="L146" s="710"/>
    </row>
    <row r="147" spans="1:12" ht="31">
      <c r="A147" s="710"/>
      <c r="B147" s="711"/>
      <c r="C147" s="710"/>
      <c r="D147" s="711"/>
      <c r="E147" s="71" t="s">
        <v>134</v>
      </c>
      <c r="F147" s="33" t="s">
        <v>103</v>
      </c>
      <c r="G147" s="33" t="s">
        <v>103</v>
      </c>
      <c r="H147" s="71" t="s">
        <v>133</v>
      </c>
      <c r="I147" s="70" t="s">
        <v>394</v>
      </c>
      <c r="J147" s="710"/>
      <c r="K147" s="710"/>
      <c r="L147" s="710"/>
    </row>
    <row r="148" spans="1:12" ht="31">
      <c r="A148" s="710"/>
      <c r="B148" s="711"/>
      <c r="C148" s="710"/>
      <c r="D148" s="711"/>
      <c r="E148" s="71" t="s">
        <v>134</v>
      </c>
      <c r="F148" s="33" t="s">
        <v>103</v>
      </c>
      <c r="G148" s="33" t="s">
        <v>103</v>
      </c>
      <c r="H148" s="71" t="s">
        <v>99</v>
      </c>
      <c r="I148" s="70" t="s">
        <v>395</v>
      </c>
      <c r="J148" s="710"/>
      <c r="K148" s="710"/>
      <c r="L148" s="710"/>
    </row>
    <row r="149" spans="1:12" ht="20">
      <c r="A149" s="169" t="s">
        <v>206</v>
      </c>
      <c r="B149" s="717" t="s">
        <v>207</v>
      </c>
      <c r="C149" s="717"/>
      <c r="D149" s="717"/>
      <c r="E149" s="717"/>
      <c r="F149" s="717"/>
      <c r="G149" s="717"/>
      <c r="H149" s="717"/>
      <c r="I149" s="717"/>
      <c r="J149" s="29"/>
      <c r="K149" s="29"/>
      <c r="L149" s="167">
        <f>L150</f>
        <v>3</v>
      </c>
    </row>
    <row r="150" spans="1:12" ht="31">
      <c r="A150" s="713"/>
      <c r="B150" s="712"/>
      <c r="C150" s="713">
        <v>1</v>
      </c>
      <c r="D150" s="712" t="s">
        <v>499</v>
      </c>
      <c r="E150" s="71" t="s">
        <v>134</v>
      </c>
      <c r="F150" s="33" t="s">
        <v>103</v>
      </c>
      <c r="G150" s="33" t="s">
        <v>103</v>
      </c>
      <c r="H150" s="44" t="s">
        <v>130</v>
      </c>
      <c r="I150" s="62" t="s">
        <v>397</v>
      </c>
      <c r="J150" s="710" t="s">
        <v>252</v>
      </c>
      <c r="K150" s="710" t="s">
        <v>255</v>
      </c>
      <c r="L150" s="710">
        <v>3</v>
      </c>
    </row>
    <row r="151" spans="1:12" ht="31">
      <c r="A151" s="713"/>
      <c r="B151" s="712"/>
      <c r="C151" s="713"/>
      <c r="D151" s="712"/>
      <c r="E151" s="71" t="s">
        <v>134</v>
      </c>
      <c r="F151" s="33" t="s">
        <v>103</v>
      </c>
      <c r="G151" s="33" t="s">
        <v>103</v>
      </c>
      <c r="H151" s="44" t="s">
        <v>131</v>
      </c>
      <c r="I151" s="62" t="s">
        <v>398</v>
      </c>
      <c r="J151" s="710"/>
      <c r="K151" s="710"/>
      <c r="L151" s="710"/>
    </row>
    <row r="152" spans="1:12" ht="31">
      <c r="A152" s="713"/>
      <c r="B152" s="712"/>
      <c r="C152" s="713"/>
      <c r="D152" s="712"/>
      <c r="E152" s="71" t="s">
        <v>134</v>
      </c>
      <c r="F152" s="33" t="s">
        <v>103</v>
      </c>
      <c r="G152" s="33" t="s">
        <v>103</v>
      </c>
      <c r="H152" s="44" t="s">
        <v>132</v>
      </c>
      <c r="I152" s="62" t="s">
        <v>399</v>
      </c>
      <c r="J152" s="710"/>
      <c r="K152" s="710"/>
      <c r="L152" s="710"/>
    </row>
    <row r="153" spans="1:12" ht="46.5">
      <c r="A153" s="713"/>
      <c r="B153" s="712"/>
      <c r="C153" s="713"/>
      <c r="D153" s="712"/>
      <c r="E153" s="71" t="s">
        <v>134</v>
      </c>
      <c r="F153" s="33" t="s">
        <v>103</v>
      </c>
      <c r="G153" s="33" t="s">
        <v>103</v>
      </c>
      <c r="H153" s="44" t="s">
        <v>133</v>
      </c>
      <c r="I153" s="62" t="s">
        <v>400</v>
      </c>
      <c r="J153" s="710"/>
      <c r="K153" s="710"/>
      <c r="L153" s="710"/>
    </row>
    <row r="154" spans="1:12" ht="31">
      <c r="A154" s="713"/>
      <c r="B154" s="712"/>
      <c r="C154" s="713"/>
      <c r="D154" s="712"/>
      <c r="E154" s="71" t="s">
        <v>134</v>
      </c>
      <c r="F154" s="33" t="s">
        <v>103</v>
      </c>
      <c r="G154" s="33" t="s">
        <v>103</v>
      </c>
      <c r="H154" s="44" t="s">
        <v>99</v>
      </c>
      <c r="I154" s="62" t="s">
        <v>401</v>
      </c>
      <c r="J154" s="710"/>
      <c r="K154" s="710"/>
      <c r="L154" s="710"/>
    </row>
    <row r="155" spans="1:12" ht="20">
      <c r="A155" s="169" t="s">
        <v>209</v>
      </c>
      <c r="B155" s="717" t="s">
        <v>210</v>
      </c>
      <c r="C155" s="717"/>
      <c r="D155" s="717"/>
      <c r="E155" s="717"/>
      <c r="F155" s="717"/>
      <c r="G155" s="717"/>
      <c r="H155" s="717"/>
      <c r="I155" s="717"/>
      <c r="J155" s="29"/>
      <c r="K155" s="29"/>
      <c r="L155" s="167">
        <f>L156</f>
        <v>3</v>
      </c>
    </row>
    <row r="156" spans="1:12" ht="46.5">
      <c r="A156" s="710"/>
      <c r="B156" s="711"/>
      <c r="C156" s="710">
        <v>1</v>
      </c>
      <c r="D156" s="711" t="s">
        <v>500</v>
      </c>
      <c r="E156" s="71" t="s">
        <v>134</v>
      </c>
      <c r="F156" s="33" t="s">
        <v>103</v>
      </c>
      <c r="G156" s="33" t="s">
        <v>103</v>
      </c>
      <c r="H156" s="71" t="s">
        <v>130</v>
      </c>
      <c r="I156" s="36" t="s">
        <v>402</v>
      </c>
      <c r="J156" s="710" t="s">
        <v>252</v>
      </c>
      <c r="K156" s="710" t="s">
        <v>255</v>
      </c>
      <c r="L156" s="710">
        <v>3</v>
      </c>
    </row>
    <row r="157" spans="1:12" ht="46.5">
      <c r="A157" s="710"/>
      <c r="B157" s="711"/>
      <c r="C157" s="710"/>
      <c r="D157" s="711"/>
      <c r="E157" s="71" t="s">
        <v>134</v>
      </c>
      <c r="F157" s="33" t="s">
        <v>103</v>
      </c>
      <c r="G157" s="33" t="s">
        <v>103</v>
      </c>
      <c r="H157" s="71" t="s">
        <v>131</v>
      </c>
      <c r="I157" s="36" t="s">
        <v>403</v>
      </c>
      <c r="J157" s="710"/>
      <c r="K157" s="710"/>
      <c r="L157" s="710"/>
    </row>
    <row r="158" spans="1:12" ht="31">
      <c r="A158" s="710"/>
      <c r="B158" s="711"/>
      <c r="C158" s="710"/>
      <c r="D158" s="711"/>
      <c r="E158" s="71" t="s">
        <v>134</v>
      </c>
      <c r="F158" s="33" t="s">
        <v>103</v>
      </c>
      <c r="G158" s="33" t="s">
        <v>103</v>
      </c>
      <c r="H158" s="71" t="s">
        <v>132</v>
      </c>
      <c r="I158" s="36" t="s">
        <v>404</v>
      </c>
      <c r="J158" s="710"/>
      <c r="K158" s="710"/>
      <c r="L158" s="710"/>
    </row>
    <row r="159" spans="1:12" ht="46.5">
      <c r="A159" s="710"/>
      <c r="B159" s="711"/>
      <c r="C159" s="710"/>
      <c r="D159" s="711"/>
      <c r="E159" s="71" t="s">
        <v>134</v>
      </c>
      <c r="F159" s="33" t="s">
        <v>103</v>
      </c>
      <c r="G159" s="33" t="s">
        <v>103</v>
      </c>
      <c r="H159" s="71" t="s">
        <v>133</v>
      </c>
      <c r="I159" s="36" t="s">
        <v>405</v>
      </c>
      <c r="J159" s="710"/>
      <c r="K159" s="710"/>
      <c r="L159" s="710"/>
    </row>
    <row r="160" spans="1:12" ht="31">
      <c r="A160" s="710"/>
      <c r="B160" s="711"/>
      <c r="C160" s="710"/>
      <c r="D160" s="711"/>
      <c r="E160" s="71" t="s">
        <v>134</v>
      </c>
      <c r="F160" s="33" t="s">
        <v>103</v>
      </c>
      <c r="G160" s="33" t="s">
        <v>103</v>
      </c>
      <c r="H160" s="71" t="s">
        <v>99</v>
      </c>
      <c r="I160" s="36" t="s">
        <v>406</v>
      </c>
      <c r="J160" s="710"/>
      <c r="K160" s="710"/>
      <c r="L160" s="710"/>
    </row>
    <row r="161" spans="1:12" ht="20">
      <c r="A161" s="169" t="s">
        <v>212</v>
      </c>
      <c r="B161" s="717" t="s">
        <v>213</v>
      </c>
      <c r="C161" s="717"/>
      <c r="D161" s="717"/>
      <c r="E161" s="717"/>
      <c r="F161" s="717"/>
      <c r="G161" s="717"/>
      <c r="H161" s="717"/>
      <c r="I161" s="717"/>
      <c r="J161" s="29"/>
      <c r="K161" s="29"/>
      <c r="L161" s="167">
        <f>L162</f>
        <v>3</v>
      </c>
    </row>
    <row r="162" spans="1:12" ht="46.5">
      <c r="A162" s="710"/>
      <c r="B162" s="711"/>
      <c r="C162" s="710">
        <v>1</v>
      </c>
      <c r="D162" s="711" t="s">
        <v>501</v>
      </c>
      <c r="E162" s="71" t="s">
        <v>134</v>
      </c>
      <c r="F162" s="33" t="s">
        <v>103</v>
      </c>
      <c r="G162" s="33" t="s">
        <v>103</v>
      </c>
      <c r="H162" s="71" t="s">
        <v>130</v>
      </c>
      <c r="I162" s="36" t="s">
        <v>407</v>
      </c>
      <c r="J162" s="710" t="s">
        <v>252</v>
      </c>
      <c r="K162" s="710" t="s">
        <v>255</v>
      </c>
      <c r="L162" s="710">
        <v>3</v>
      </c>
    </row>
    <row r="163" spans="1:12" ht="31">
      <c r="A163" s="710"/>
      <c r="B163" s="711"/>
      <c r="C163" s="710"/>
      <c r="D163" s="711"/>
      <c r="E163" s="71" t="s">
        <v>134</v>
      </c>
      <c r="F163" s="33" t="s">
        <v>103</v>
      </c>
      <c r="G163" s="33" t="s">
        <v>103</v>
      </c>
      <c r="H163" s="71" t="s">
        <v>131</v>
      </c>
      <c r="I163" s="36" t="s">
        <v>408</v>
      </c>
      <c r="J163" s="710"/>
      <c r="K163" s="710"/>
      <c r="L163" s="710"/>
    </row>
    <row r="164" spans="1:12" ht="31">
      <c r="A164" s="710"/>
      <c r="B164" s="711"/>
      <c r="C164" s="710"/>
      <c r="D164" s="711"/>
      <c r="E164" s="71" t="s">
        <v>134</v>
      </c>
      <c r="F164" s="33" t="s">
        <v>103</v>
      </c>
      <c r="G164" s="33" t="s">
        <v>103</v>
      </c>
      <c r="H164" s="71" t="s">
        <v>132</v>
      </c>
      <c r="I164" s="36" t="s">
        <v>409</v>
      </c>
      <c r="J164" s="710"/>
      <c r="K164" s="710"/>
      <c r="L164" s="710"/>
    </row>
    <row r="165" spans="1:12" ht="31">
      <c r="A165" s="710"/>
      <c r="B165" s="711"/>
      <c r="C165" s="710"/>
      <c r="D165" s="711"/>
      <c r="E165" s="71" t="s">
        <v>134</v>
      </c>
      <c r="F165" s="33" t="s">
        <v>103</v>
      </c>
      <c r="G165" s="33" t="s">
        <v>103</v>
      </c>
      <c r="H165" s="71" t="s">
        <v>133</v>
      </c>
      <c r="I165" s="36" t="s">
        <v>410</v>
      </c>
      <c r="J165" s="710"/>
      <c r="K165" s="710"/>
      <c r="L165" s="710"/>
    </row>
    <row r="166" spans="1:12" ht="31">
      <c r="A166" s="710"/>
      <c r="B166" s="711"/>
      <c r="C166" s="710"/>
      <c r="D166" s="711"/>
      <c r="E166" s="71" t="s">
        <v>134</v>
      </c>
      <c r="F166" s="33" t="s">
        <v>103</v>
      </c>
      <c r="G166" s="33" t="s">
        <v>103</v>
      </c>
      <c r="H166" s="71" t="s">
        <v>99</v>
      </c>
      <c r="I166" s="36" t="s">
        <v>411</v>
      </c>
      <c r="J166" s="710"/>
      <c r="K166" s="710"/>
      <c r="L166" s="710"/>
    </row>
    <row r="167" spans="1:12" ht="20">
      <c r="A167" s="169" t="s">
        <v>215</v>
      </c>
      <c r="B167" s="717" t="s">
        <v>216</v>
      </c>
      <c r="C167" s="717"/>
      <c r="D167" s="717"/>
      <c r="E167" s="717"/>
      <c r="F167" s="717"/>
      <c r="G167" s="717"/>
      <c r="H167" s="717"/>
      <c r="I167" s="717"/>
      <c r="J167" s="29"/>
      <c r="K167" s="29"/>
      <c r="L167" s="167">
        <f>L168</f>
        <v>3</v>
      </c>
    </row>
    <row r="168" spans="1:12" ht="46.5">
      <c r="A168" s="710"/>
      <c r="B168" s="711"/>
      <c r="C168" s="710">
        <v>1</v>
      </c>
      <c r="D168" s="711" t="s">
        <v>502</v>
      </c>
      <c r="E168" s="71" t="s">
        <v>134</v>
      </c>
      <c r="F168" s="33" t="s">
        <v>103</v>
      </c>
      <c r="G168" s="33" t="s">
        <v>103</v>
      </c>
      <c r="H168" s="71" t="s">
        <v>130</v>
      </c>
      <c r="I168" s="36" t="s">
        <v>412</v>
      </c>
      <c r="J168" s="710" t="s">
        <v>252</v>
      </c>
      <c r="K168" s="710" t="s">
        <v>255</v>
      </c>
      <c r="L168" s="710">
        <v>3</v>
      </c>
    </row>
    <row r="169" spans="1:12" ht="46.5">
      <c r="A169" s="710"/>
      <c r="B169" s="711"/>
      <c r="C169" s="710"/>
      <c r="D169" s="711"/>
      <c r="E169" s="71" t="s">
        <v>134</v>
      </c>
      <c r="F169" s="33" t="s">
        <v>103</v>
      </c>
      <c r="G169" s="33" t="s">
        <v>103</v>
      </c>
      <c r="H169" s="71" t="s">
        <v>131</v>
      </c>
      <c r="I169" s="36" t="s">
        <v>413</v>
      </c>
      <c r="J169" s="710"/>
      <c r="K169" s="710"/>
      <c r="L169" s="710"/>
    </row>
    <row r="170" spans="1:12" ht="31">
      <c r="A170" s="710"/>
      <c r="B170" s="711"/>
      <c r="C170" s="710"/>
      <c r="D170" s="711"/>
      <c r="E170" s="71" t="s">
        <v>134</v>
      </c>
      <c r="F170" s="33" t="s">
        <v>103</v>
      </c>
      <c r="G170" s="33" t="s">
        <v>103</v>
      </c>
      <c r="H170" s="71" t="s">
        <v>132</v>
      </c>
      <c r="I170" s="36" t="s">
        <v>414</v>
      </c>
      <c r="J170" s="710"/>
      <c r="K170" s="710"/>
      <c r="L170" s="710"/>
    </row>
    <row r="171" spans="1:12" ht="31">
      <c r="A171" s="710"/>
      <c r="B171" s="711"/>
      <c r="C171" s="710"/>
      <c r="D171" s="711"/>
      <c r="E171" s="71" t="s">
        <v>134</v>
      </c>
      <c r="F171" s="33" t="s">
        <v>103</v>
      </c>
      <c r="G171" s="33" t="s">
        <v>103</v>
      </c>
      <c r="H171" s="71" t="s">
        <v>133</v>
      </c>
      <c r="I171" s="36" t="s">
        <v>415</v>
      </c>
      <c r="J171" s="710"/>
      <c r="K171" s="710"/>
      <c r="L171" s="710"/>
    </row>
    <row r="172" spans="1:12" ht="31">
      <c r="A172" s="710"/>
      <c r="B172" s="711"/>
      <c r="C172" s="710"/>
      <c r="D172" s="711"/>
      <c r="E172" s="71" t="s">
        <v>134</v>
      </c>
      <c r="F172" s="33" t="s">
        <v>103</v>
      </c>
      <c r="G172" s="33" t="s">
        <v>103</v>
      </c>
      <c r="H172" s="71" t="s">
        <v>99</v>
      </c>
      <c r="I172" s="36" t="s">
        <v>416</v>
      </c>
      <c r="J172" s="710"/>
      <c r="K172" s="710"/>
      <c r="L172" s="710"/>
    </row>
    <row r="173" spans="1:12" ht="20">
      <c r="A173" s="169" t="s">
        <v>218</v>
      </c>
      <c r="B173" s="717" t="s">
        <v>219</v>
      </c>
      <c r="C173" s="717"/>
      <c r="D173" s="717"/>
      <c r="E173" s="717"/>
      <c r="F173" s="717"/>
      <c r="G173" s="717"/>
      <c r="H173" s="717"/>
      <c r="I173" s="717"/>
      <c r="J173" s="29"/>
      <c r="K173" s="29"/>
      <c r="L173" s="167">
        <f>L174</f>
        <v>3</v>
      </c>
    </row>
    <row r="174" spans="1:12" ht="46.5">
      <c r="A174" s="710"/>
      <c r="B174" s="711"/>
      <c r="C174" s="710">
        <v>1</v>
      </c>
      <c r="D174" s="711" t="s">
        <v>503</v>
      </c>
      <c r="E174" s="71" t="s">
        <v>134</v>
      </c>
      <c r="F174" s="33" t="s">
        <v>103</v>
      </c>
      <c r="G174" s="33" t="s">
        <v>103</v>
      </c>
      <c r="H174" s="71" t="s">
        <v>130</v>
      </c>
      <c r="I174" s="36" t="s">
        <v>417</v>
      </c>
      <c r="J174" s="710" t="s">
        <v>252</v>
      </c>
      <c r="K174" s="710" t="s">
        <v>255</v>
      </c>
      <c r="L174" s="710">
        <v>3</v>
      </c>
    </row>
    <row r="175" spans="1:12" ht="46.5">
      <c r="A175" s="710"/>
      <c r="B175" s="711"/>
      <c r="C175" s="710"/>
      <c r="D175" s="711"/>
      <c r="E175" s="71" t="s">
        <v>134</v>
      </c>
      <c r="F175" s="33" t="s">
        <v>103</v>
      </c>
      <c r="G175" s="33" t="s">
        <v>103</v>
      </c>
      <c r="H175" s="71" t="s">
        <v>131</v>
      </c>
      <c r="I175" s="36" t="s">
        <v>418</v>
      </c>
      <c r="J175" s="710"/>
      <c r="K175" s="710"/>
      <c r="L175" s="710"/>
    </row>
    <row r="176" spans="1:12" ht="31">
      <c r="A176" s="710"/>
      <c r="B176" s="711"/>
      <c r="C176" s="710"/>
      <c r="D176" s="711"/>
      <c r="E176" s="71" t="s">
        <v>134</v>
      </c>
      <c r="F176" s="33" t="s">
        <v>103</v>
      </c>
      <c r="G176" s="33" t="s">
        <v>103</v>
      </c>
      <c r="H176" s="71" t="s">
        <v>132</v>
      </c>
      <c r="I176" s="36" t="s">
        <v>419</v>
      </c>
      <c r="J176" s="710"/>
      <c r="K176" s="710"/>
      <c r="L176" s="710"/>
    </row>
    <row r="177" spans="1:12" ht="46.5">
      <c r="A177" s="710"/>
      <c r="B177" s="711"/>
      <c r="C177" s="710"/>
      <c r="D177" s="711"/>
      <c r="E177" s="71" t="s">
        <v>134</v>
      </c>
      <c r="F177" s="33" t="s">
        <v>103</v>
      </c>
      <c r="G177" s="33" t="s">
        <v>103</v>
      </c>
      <c r="H177" s="71" t="s">
        <v>133</v>
      </c>
      <c r="I177" s="36" t="s">
        <v>420</v>
      </c>
      <c r="J177" s="710"/>
      <c r="K177" s="710"/>
      <c r="L177" s="710"/>
    </row>
    <row r="178" spans="1:12" ht="46.5">
      <c r="A178" s="710"/>
      <c r="B178" s="711"/>
      <c r="C178" s="710"/>
      <c r="D178" s="711"/>
      <c r="E178" s="71" t="s">
        <v>134</v>
      </c>
      <c r="F178" s="33" t="s">
        <v>103</v>
      </c>
      <c r="G178" s="33" t="s">
        <v>103</v>
      </c>
      <c r="H178" s="71" t="s">
        <v>99</v>
      </c>
      <c r="I178" s="36" t="s">
        <v>421</v>
      </c>
      <c r="J178" s="710"/>
      <c r="K178" s="710"/>
      <c r="L178" s="710"/>
    </row>
    <row r="179" spans="1:12" ht="20">
      <c r="A179" s="169" t="s">
        <v>221</v>
      </c>
      <c r="B179" s="717" t="s">
        <v>222</v>
      </c>
      <c r="C179" s="717"/>
      <c r="D179" s="717"/>
      <c r="E179" s="717"/>
      <c r="F179" s="717"/>
      <c r="G179" s="717"/>
      <c r="H179" s="717"/>
      <c r="I179" s="717"/>
      <c r="J179" s="29"/>
      <c r="K179" s="29"/>
      <c r="L179" s="167">
        <f>L180</f>
        <v>3</v>
      </c>
    </row>
    <row r="180" spans="1:12" ht="46.5">
      <c r="A180" s="710"/>
      <c r="B180" s="711"/>
      <c r="C180" s="710"/>
      <c r="D180" s="711" t="s">
        <v>504</v>
      </c>
      <c r="E180" s="71" t="s">
        <v>134</v>
      </c>
      <c r="F180" s="33" t="s">
        <v>103</v>
      </c>
      <c r="G180" s="33" t="s">
        <v>103</v>
      </c>
      <c r="H180" s="71" t="s">
        <v>130</v>
      </c>
      <c r="I180" s="36" t="s">
        <v>422</v>
      </c>
      <c r="J180" s="710" t="s">
        <v>252</v>
      </c>
      <c r="K180" s="710" t="s">
        <v>255</v>
      </c>
      <c r="L180" s="710">
        <v>3</v>
      </c>
    </row>
    <row r="181" spans="1:12" ht="46.5">
      <c r="A181" s="710"/>
      <c r="B181" s="711"/>
      <c r="C181" s="710"/>
      <c r="D181" s="711"/>
      <c r="E181" s="71" t="s">
        <v>134</v>
      </c>
      <c r="F181" s="33" t="s">
        <v>103</v>
      </c>
      <c r="G181" s="33" t="s">
        <v>103</v>
      </c>
      <c r="H181" s="71" t="s">
        <v>131</v>
      </c>
      <c r="I181" s="36" t="s">
        <v>423</v>
      </c>
      <c r="J181" s="710"/>
      <c r="K181" s="710"/>
      <c r="L181" s="710"/>
    </row>
    <row r="182" spans="1:12" ht="46.5">
      <c r="A182" s="710"/>
      <c r="B182" s="711"/>
      <c r="C182" s="710"/>
      <c r="D182" s="711"/>
      <c r="E182" s="71" t="s">
        <v>134</v>
      </c>
      <c r="F182" s="33" t="s">
        <v>103</v>
      </c>
      <c r="G182" s="33" t="s">
        <v>103</v>
      </c>
      <c r="H182" s="71" t="s">
        <v>132</v>
      </c>
      <c r="I182" s="36" t="s">
        <v>424</v>
      </c>
      <c r="J182" s="710"/>
      <c r="K182" s="710"/>
      <c r="L182" s="710"/>
    </row>
    <row r="183" spans="1:12" ht="46.5">
      <c r="A183" s="710"/>
      <c r="B183" s="711"/>
      <c r="C183" s="710"/>
      <c r="D183" s="711"/>
      <c r="E183" s="71" t="s">
        <v>134</v>
      </c>
      <c r="F183" s="33" t="s">
        <v>103</v>
      </c>
      <c r="G183" s="33" t="s">
        <v>103</v>
      </c>
      <c r="H183" s="71" t="s">
        <v>133</v>
      </c>
      <c r="I183" s="36" t="s">
        <v>425</v>
      </c>
      <c r="J183" s="710"/>
      <c r="K183" s="710"/>
      <c r="L183" s="710"/>
    </row>
    <row r="184" spans="1:12" ht="31">
      <c r="A184" s="710"/>
      <c r="B184" s="711"/>
      <c r="C184" s="710"/>
      <c r="D184" s="711"/>
      <c r="E184" s="71" t="s">
        <v>134</v>
      </c>
      <c r="F184" s="33" t="s">
        <v>103</v>
      </c>
      <c r="G184" s="33" t="s">
        <v>103</v>
      </c>
      <c r="H184" s="71" t="s">
        <v>99</v>
      </c>
      <c r="I184" s="36" t="s">
        <v>426</v>
      </c>
      <c r="J184" s="710"/>
      <c r="K184" s="710"/>
      <c r="L184" s="710"/>
    </row>
    <row r="185" spans="1:12" ht="20">
      <c r="A185" s="169" t="s">
        <v>224</v>
      </c>
      <c r="B185" s="717" t="s">
        <v>225</v>
      </c>
      <c r="C185" s="717"/>
      <c r="D185" s="717"/>
      <c r="E185" s="717"/>
      <c r="F185" s="717"/>
      <c r="G185" s="717"/>
      <c r="H185" s="717"/>
      <c r="I185" s="717"/>
      <c r="J185" s="29"/>
      <c r="K185" s="29"/>
      <c r="L185" s="167">
        <f>L186</f>
        <v>3</v>
      </c>
    </row>
    <row r="186" spans="1:12" ht="46.5">
      <c r="A186" s="710"/>
      <c r="B186" s="711"/>
      <c r="C186" s="710">
        <v>1</v>
      </c>
      <c r="D186" s="711" t="s">
        <v>505</v>
      </c>
      <c r="E186" s="71" t="s">
        <v>134</v>
      </c>
      <c r="F186" s="33" t="s">
        <v>103</v>
      </c>
      <c r="G186" s="33" t="s">
        <v>103</v>
      </c>
      <c r="H186" s="71" t="s">
        <v>130</v>
      </c>
      <c r="I186" s="36" t="s">
        <v>427</v>
      </c>
      <c r="J186" s="710" t="s">
        <v>252</v>
      </c>
      <c r="K186" s="710" t="s">
        <v>255</v>
      </c>
      <c r="L186" s="710">
        <v>3</v>
      </c>
    </row>
    <row r="187" spans="1:12" ht="31">
      <c r="A187" s="710"/>
      <c r="B187" s="711"/>
      <c r="C187" s="710"/>
      <c r="D187" s="711"/>
      <c r="E187" s="71" t="s">
        <v>134</v>
      </c>
      <c r="F187" s="33" t="s">
        <v>103</v>
      </c>
      <c r="G187" s="33" t="s">
        <v>103</v>
      </c>
      <c r="H187" s="71" t="s">
        <v>131</v>
      </c>
      <c r="I187" s="36" t="s">
        <v>428</v>
      </c>
      <c r="J187" s="710"/>
      <c r="K187" s="710"/>
      <c r="L187" s="710"/>
    </row>
    <row r="188" spans="1:12" ht="46.5">
      <c r="A188" s="710"/>
      <c r="B188" s="711"/>
      <c r="C188" s="710"/>
      <c r="D188" s="711"/>
      <c r="E188" s="71" t="s">
        <v>134</v>
      </c>
      <c r="F188" s="33" t="s">
        <v>103</v>
      </c>
      <c r="G188" s="33" t="s">
        <v>103</v>
      </c>
      <c r="H188" s="71" t="s">
        <v>132</v>
      </c>
      <c r="I188" s="36" t="s">
        <v>429</v>
      </c>
      <c r="J188" s="710"/>
      <c r="K188" s="710"/>
      <c r="L188" s="710"/>
    </row>
    <row r="189" spans="1:12" ht="46.5">
      <c r="A189" s="710"/>
      <c r="B189" s="711"/>
      <c r="C189" s="710"/>
      <c r="D189" s="711"/>
      <c r="E189" s="71" t="s">
        <v>134</v>
      </c>
      <c r="F189" s="33" t="s">
        <v>103</v>
      </c>
      <c r="G189" s="33" t="s">
        <v>103</v>
      </c>
      <c r="H189" s="71" t="s">
        <v>133</v>
      </c>
      <c r="I189" s="36" t="s">
        <v>430</v>
      </c>
      <c r="J189" s="710"/>
      <c r="K189" s="710"/>
      <c r="L189" s="710"/>
    </row>
    <row r="190" spans="1:12" ht="31">
      <c r="A190" s="710"/>
      <c r="B190" s="711"/>
      <c r="C190" s="710"/>
      <c r="D190" s="711"/>
      <c r="E190" s="71" t="s">
        <v>134</v>
      </c>
      <c r="F190" s="33" t="s">
        <v>103</v>
      </c>
      <c r="G190" s="33" t="s">
        <v>103</v>
      </c>
      <c r="H190" s="71" t="s">
        <v>99</v>
      </c>
      <c r="I190" s="36" t="s">
        <v>431</v>
      </c>
      <c r="J190" s="710"/>
      <c r="K190" s="710"/>
      <c r="L190" s="710"/>
    </row>
    <row r="191" spans="1:12" ht="20">
      <c r="A191" s="169" t="s">
        <v>227</v>
      </c>
      <c r="B191" s="717" t="s">
        <v>228</v>
      </c>
      <c r="C191" s="717"/>
      <c r="D191" s="717"/>
      <c r="E191" s="717"/>
      <c r="F191" s="717"/>
      <c r="G191" s="717"/>
      <c r="H191" s="717"/>
      <c r="I191" s="717"/>
      <c r="J191" s="29"/>
      <c r="K191" s="29"/>
      <c r="L191" s="167">
        <f>AVERAGE(L192:L211)</f>
        <v>3</v>
      </c>
    </row>
    <row r="192" spans="1:12">
      <c r="A192" s="710"/>
      <c r="B192" s="711"/>
      <c r="C192" s="710">
        <v>1</v>
      </c>
      <c r="D192" s="711" t="s">
        <v>506</v>
      </c>
      <c r="E192" s="71" t="s">
        <v>134</v>
      </c>
      <c r="F192" s="33" t="s">
        <v>103</v>
      </c>
      <c r="G192" s="33" t="s">
        <v>103</v>
      </c>
      <c r="H192" s="71" t="s">
        <v>130</v>
      </c>
      <c r="I192" s="61" t="s">
        <v>630</v>
      </c>
      <c r="J192" s="710" t="s">
        <v>252</v>
      </c>
      <c r="K192" s="710" t="s">
        <v>255</v>
      </c>
      <c r="L192" s="710">
        <v>3</v>
      </c>
    </row>
    <row r="193" spans="1:12" ht="46.5">
      <c r="A193" s="710"/>
      <c r="B193" s="711"/>
      <c r="C193" s="710"/>
      <c r="D193" s="711"/>
      <c r="E193" s="71" t="s">
        <v>134</v>
      </c>
      <c r="F193" s="33" t="s">
        <v>103</v>
      </c>
      <c r="G193" s="33" t="s">
        <v>103</v>
      </c>
      <c r="H193" s="71" t="s">
        <v>131</v>
      </c>
      <c r="I193" s="70" t="s">
        <v>434</v>
      </c>
      <c r="J193" s="710"/>
      <c r="K193" s="710"/>
      <c r="L193" s="710"/>
    </row>
    <row r="194" spans="1:12" ht="31">
      <c r="A194" s="710"/>
      <c r="B194" s="711"/>
      <c r="C194" s="710"/>
      <c r="D194" s="711"/>
      <c r="E194" s="71" t="s">
        <v>134</v>
      </c>
      <c r="F194" s="33" t="s">
        <v>103</v>
      </c>
      <c r="G194" s="33" t="s">
        <v>103</v>
      </c>
      <c r="H194" s="71" t="s">
        <v>132</v>
      </c>
      <c r="I194" s="70" t="s">
        <v>435</v>
      </c>
      <c r="J194" s="710"/>
      <c r="K194" s="710"/>
      <c r="L194" s="710"/>
    </row>
    <row r="195" spans="1:12" ht="46.5">
      <c r="A195" s="710"/>
      <c r="B195" s="711"/>
      <c r="C195" s="710"/>
      <c r="D195" s="711"/>
      <c r="E195" s="71" t="s">
        <v>134</v>
      </c>
      <c r="F195" s="33" t="s">
        <v>103</v>
      </c>
      <c r="G195" s="33" t="s">
        <v>103</v>
      </c>
      <c r="H195" s="71" t="s">
        <v>133</v>
      </c>
      <c r="I195" s="70" t="s">
        <v>436</v>
      </c>
      <c r="J195" s="710"/>
      <c r="K195" s="710"/>
      <c r="L195" s="710"/>
    </row>
    <row r="196" spans="1:12" ht="31">
      <c r="A196" s="710"/>
      <c r="B196" s="711"/>
      <c r="C196" s="710"/>
      <c r="D196" s="711"/>
      <c r="E196" s="71" t="s">
        <v>134</v>
      </c>
      <c r="F196" s="33" t="s">
        <v>103</v>
      </c>
      <c r="G196" s="33" t="s">
        <v>103</v>
      </c>
      <c r="H196" s="71" t="s">
        <v>99</v>
      </c>
      <c r="I196" s="70" t="s">
        <v>437</v>
      </c>
      <c r="J196" s="710"/>
      <c r="K196" s="710"/>
      <c r="L196" s="710"/>
    </row>
    <row r="197" spans="1:12">
      <c r="A197" s="710"/>
      <c r="B197" s="711"/>
      <c r="C197" s="710">
        <v>2</v>
      </c>
      <c r="D197" s="711" t="s">
        <v>438</v>
      </c>
      <c r="E197" s="71" t="s">
        <v>134</v>
      </c>
      <c r="F197" s="71" t="s">
        <v>135</v>
      </c>
      <c r="G197" s="37" t="s">
        <v>103</v>
      </c>
      <c r="H197" s="71" t="s">
        <v>130</v>
      </c>
      <c r="I197" s="51" t="s">
        <v>439</v>
      </c>
      <c r="J197" s="710" t="s">
        <v>252</v>
      </c>
      <c r="K197" s="710" t="s">
        <v>255</v>
      </c>
      <c r="L197" s="710">
        <v>3</v>
      </c>
    </row>
    <row r="198" spans="1:12">
      <c r="A198" s="710"/>
      <c r="B198" s="711"/>
      <c r="C198" s="710"/>
      <c r="D198" s="711"/>
      <c r="E198" s="71" t="s">
        <v>134</v>
      </c>
      <c r="F198" s="71" t="s">
        <v>135</v>
      </c>
      <c r="G198" s="37" t="s">
        <v>103</v>
      </c>
      <c r="H198" s="71" t="s">
        <v>131</v>
      </c>
      <c r="I198" s="51" t="s">
        <v>440</v>
      </c>
      <c r="J198" s="710"/>
      <c r="K198" s="710"/>
      <c r="L198" s="710"/>
    </row>
    <row r="199" spans="1:12" ht="31">
      <c r="A199" s="710"/>
      <c r="B199" s="711"/>
      <c r="C199" s="710"/>
      <c r="D199" s="711"/>
      <c r="E199" s="71" t="s">
        <v>134</v>
      </c>
      <c r="F199" s="71" t="s">
        <v>135</v>
      </c>
      <c r="G199" s="37" t="s">
        <v>103</v>
      </c>
      <c r="H199" s="71" t="s">
        <v>132</v>
      </c>
      <c r="I199" s="51" t="s">
        <v>441</v>
      </c>
      <c r="J199" s="710"/>
      <c r="K199" s="710"/>
      <c r="L199" s="710"/>
    </row>
    <row r="200" spans="1:12" ht="31">
      <c r="A200" s="710"/>
      <c r="B200" s="711"/>
      <c r="C200" s="710"/>
      <c r="D200" s="711"/>
      <c r="E200" s="71" t="s">
        <v>134</v>
      </c>
      <c r="F200" s="71" t="s">
        <v>135</v>
      </c>
      <c r="G200" s="37" t="s">
        <v>103</v>
      </c>
      <c r="H200" s="71" t="s">
        <v>133</v>
      </c>
      <c r="I200" s="51" t="s">
        <v>442</v>
      </c>
      <c r="J200" s="710"/>
      <c r="K200" s="710"/>
      <c r="L200" s="710"/>
    </row>
    <row r="201" spans="1:12">
      <c r="A201" s="710"/>
      <c r="B201" s="711"/>
      <c r="C201" s="710"/>
      <c r="D201" s="711"/>
      <c r="E201" s="71" t="s">
        <v>134</v>
      </c>
      <c r="F201" s="71" t="s">
        <v>135</v>
      </c>
      <c r="G201" s="37" t="s">
        <v>103</v>
      </c>
      <c r="H201" s="71" t="s">
        <v>99</v>
      </c>
      <c r="I201" s="51" t="s">
        <v>443</v>
      </c>
      <c r="J201" s="710"/>
      <c r="K201" s="710"/>
      <c r="L201" s="710"/>
    </row>
    <row r="202" spans="1:12" ht="46.5">
      <c r="A202" s="710"/>
      <c r="B202" s="711"/>
      <c r="C202" s="710">
        <v>3</v>
      </c>
      <c r="D202" s="711" t="s">
        <v>231</v>
      </c>
      <c r="E202" s="71" t="s">
        <v>134</v>
      </c>
      <c r="F202" s="71" t="s">
        <v>135</v>
      </c>
      <c r="G202" s="37" t="s">
        <v>103</v>
      </c>
      <c r="H202" s="71" t="s">
        <v>130</v>
      </c>
      <c r="I202" s="51" t="s">
        <v>444</v>
      </c>
      <c r="J202" s="710" t="s">
        <v>252</v>
      </c>
      <c r="K202" s="710" t="s">
        <v>255</v>
      </c>
      <c r="L202" s="710">
        <v>3</v>
      </c>
    </row>
    <row r="203" spans="1:12" ht="46.5">
      <c r="A203" s="710"/>
      <c r="B203" s="711"/>
      <c r="C203" s="710"/>
      <c r="D203" s="711"/>
      <c r="E203" s="71" t="s">
        <v>134</v>
      </c>
      <c r="F203" s="71" t="s">
        <v>135</v>
      </c>
      <c r="G203" s="37" t="s">
        <v>103</v>
      </c>
      <c r="H203" s="71" t="s">
        <v>131</v>
      </c>
      <c r="I203" s="51" t="s">
        <v>445</v>
      </c>
      <c r="J203" s="710"/>
      <c r="K203" s="710"/>
      <c r="L203" s="710"/>
    </row>
    <row r="204" spans="1:12" ht="46.5">
      <c r="A204" s="710"/>
      <c r="B204" s="711"/>
      <c r="C204" s="710"/>
      <c r="D204" s="711"/>
      <c r="E204" s="71" t="s">
        <v>134</v>
      </c>
      <c r="F204" s="71" t="s">
        <v>135</v>
      </c>
      <c r="G204" s="37" t="s">
        <v>103</v>
      </c>
      <c r="H204" s="71" t="s">
        <v>132</v>
      </c>
      <c r="I204" s="51" t="s">
        <v>446</v>
      </c>
      <c r="J204" s="710"/>
      <c r="K204" s="710"/>
      <c r="L204" s="710"/>
    </row>
    <row r="205" spans="1:12" ht="31">
      <c r="A205" s="710"/>
      <c r="B205" s="711"/>
      <c r="C205" s="710"/>
      <c r="D205" s="711"/>
      <c r="E205" s="71" t="s">
        <v>134</v>
      </c>
      <c r="F205" s="71" t="s">
        <v>135</v>
      </c>
      <c r="G205" s="37" t="s">
        <v>103</v>
      </c>
      <c r="H205" s="71" t="s">
        <v>133</v>
      </c>
      <c r="I205" s="51" t="s">
        <v>447</v>
      </c>
      <c r="J205" s="710"/>
      <c r="K205" s="710"/>
      <c r="L205" s="710"/>
    </row>
    <row r="206" spans="1:12" ht="31">
      <c r="A206" s="710"/>
      <c r="B206" s="711"/>
      <c r="C206" s="710"/>
      <c r="D206" s="711"/>
      <c r="E206" s="71" t="s">
        <v>134</v>
      </c>
      <c r="F206" s="71" t="s">
        <v>135</v>
      </c>
      <c r="G206" s="37" t="s">
        <v>103</v>
      </c>
      <c r="H206" s="71" t="s">
        <v>99</v>
      </c>
      <c r="I206" s="51" t="s">
        <v>448</v>
      </c>
      <c r="J206" s="710"/>
      <c r="K206" s="710"/>
      <c r="L206" s="710"/>
    </row>
    <row r="207" spans="1:12" ht="77.5">
      <c r="A207" s="710"/>
      <c r="B207" s="711"/>
      <c r="C207" s="710">
        <v>4</v>
      </c>
      <c r="D207" s="711" t="s">
        <v>232</v>
      </c>
      <c r="E207" s="71" t="s">
        <v>134</v>
      </c>
      <c r="F207" s="71" t="s">
        <v>135</v>
      </c>
      <c r="G207" s="37" t="s">
        <v>103</v>
      </c>
      <c r="H207" s="71" t="s">
        <v>130</v>
      </c>
      <c r="I207" s="51" t="s">
        <v>449</v>
      </c>
      <c r="J207" s="710" t="s">
        <v>252</v>
      </c>
      <c r="K207" s="710" t="s">
        <v>255</v>
      </c>
      <c r="L207" s="710">
        <v>3</v>
      </c>
    </row>
    <row r="208" spans="1:12" ht="62">
      <c r="A208" s="710"/>
      <c r="B208" s="711"/>
      <c r="C208" s="710"/>
      <c r="D208" s="711"/>
      <c r="E208" s="71" t="s">
        <v>134</v>
      </c>
      <c r="F208" s="71" t="s">
        <v>135</v>
      </c>
      <c r="G208" s="37" t="s">
        <v>103</v>
      </c>
      <c r="H208" s="71" t="s">
        <v>131</v>
      </c>
      <c r="I208" s="51" t="s">
        <v>450</v>
      </c>
      <c r="J208" s="710"/>
      <c r="K208" s="710"/>
      <c r="L208" s="710"/>
    </row>
    <row r="209" spans="1:12" ht="46.5">
      <c r="A209" s="710"/>
      <c r="B209" s="711"/>
      <c r="C209" s="710"/>
      <c r="D209" s="711"/>
      <c r="E209" s="71" t="s">
        <v>134</v>
      </c>
      <c r="F209" s="71" t="s">
        <v>135</v>
      </c>
      <c r="G209" s="37" t="s">
        <v>103</v>
      </c>
      <c r="H209" s="71" t="s">
        <v>132</v>
      </c>
      <c r="I209" s="51" t="s">
        <v>451</v>
      </c>
      <c r="J209" s="710"/>
      <c r="K209" s="710"/>
      <c r="L209" s="710"/>
    </row>
    <row r="210" spans="1:12" ht="46.5">
      <c r="A210" s="710"/>
      <c r="B210" s="711"/>
      <c r="C210" s="710"/>
      <c r="D210" s="711"/>
      <c r="E210" s="71" t="s">
        <v>134</v>
      </c>
      <c r="F210" s="71" t="s">
        <v>135</v>
      </c>
      <c r="G210" s="37" t="s">
        <v>103</v>
      </c>
      <c r="H210" s="71" t="s">
        <v>133</v>
      </c>
      <c r="I210" s="36" t="s">
        <v>452</v>
      </c>
      <c r="J210" s="710"/>
      <c r="K210" s="710"/>
      <c r="L210" s="710"/>
    </row>
    <row r="211" spans="1:12" ht="46.5">
      <c r="A211" s="710"/>
      <c r="B211" s="711"/>
      <c r="C211" s="710"/>
      <c r="D211" s="711"/>
      <c r="E211" s="71" t="s">
        <v>134</v>
      </c>
      <c r="F211" s="71" t="s">
        <v>135</v>
      </c>
      <c r="G211" s="37" t="s">
        <v>103</v>
      </c>
      <c r="H211" s="71" t="s">
        <v>99</v>
      </c>
      <c r="I211" s="36" t="s">
        <v>453</v>
      </c>
      <c r="J211" s="710"/>
      <c r="K211" s="710"/>
      <c r="L211" s="710"/>
    </row>
    <row r="212" spans="1:12" ht="20">
      <c r="A212" s="169" t="s">
        <v>234</v>
      </c>
      <c r="B212" s="717" t="s">
        <v>235</v>
      </c>
      <c r="C212" s="717"/>
      <c r="D212" s="717"/>
      <c r="E212" s="717"/>
      <c r="F212" s="717"/>
      <c r="G212" s="717"/>
      <c r="H212" s="717"/>
      <c r="I212" s="717"/>
      <c r="J212" s="29"/>
      <c r="K212" s="29"/>
      <c r="L212" s="167">
        <f>L213</f>
        <v>3</v>
      </c>
    </row>
    <row r="213" spans="1:12">
      <c r="A213" s="710"/>
      <c r="B213" s="711"/>
      <c r="C213" s="710">
        <v>1</v>
      </c>
      <c r="D213" s="711" t="s">
        <v>507</v>
      </c>
      <c r="E213" s="71" t="s">
        <v>134</v>
      </c>
      <c r="F213" s="33" t="s">
        <v>103</v>
      </c>
      <c r="G213" s="33" t="s">
        <v>103</v>
      </c>
      <c r="H213" s="71" t="s">
        <v>130</v>
      </c>
      <c r="I213" s="61" t="s">
        <v>454</v>
      </c>
      <c r="J213" s="710" t="s">
        <v>252</v>
      </c>
      <c r="K213" s="710" t="s">
        <v>255</v>
      </c>
      <c r="L213" s="710">
        <v>3</v>
      </c>
    </row>
    <row r="214" spans="1:12" ht="31">
      <c r="A214" s="710"/>
      <c r="B214" s="711"/>
      <c r="C214" s="710"/>
      <c r="D214" s="711"/>
      <c r="E214" s="71" t="s">
        <v>134</v>
      </c>
      <c r="F214" s="33" t="s">
        <v>103</v>
      </c>
      <c r="G214" s="33" t="s">
        <v>103</v>
      </c>
      <c r="H214" s="71" t="s">
        <v>131</v>
      </c>
      <c r="I214" s="70" t="s">
        <v>455</v>
      </c>
      <c r="J214" s="710"/>
      <c r="K214" s="710"/>
      <c r="L214" s="710"/>
    </row>
    <row r="215" spans="1:12" ht="31">
      <c r="A215" s="710"/>
      <c r="B215" s="711"/>
      <c r="C215" s="710"/>
      <c r="D215" s="711"/>
      <c r="E215" s="71" t="s">
        <v>134</v>
      </c>
      <c r="F215" s="33" t="s">
        <v>103</v>
      </c>
      <c r="G215" s="33" t="s">
        <v>103</v>
      </c>
      <c r="H215" s="71" t="s">
        <v>132</v>
      </c>
      <c r="I215" s="70" t="s">
        <v>456</v>
      </c>
      <c r="J215" s="710"/>
      <c r="K215" s="710"/>
      <c r="L215" s="710"/>
    </row>
    <row r="216" spans="1:12" ht="31">
      <c r="A216" s="710"/>
      <c r="B216" s="711"/>
      <c r="C216" s="710"/>
      <c r="D216" s="711"/>
      <c r="E216" s="71" t="s">
        <v>134</v>
      </c>
      <c r="F216" s="33" t="s">
        <v>103</v>
      </c>
      <c r="G216" s="33" t="s">
        <v>103</v>
      </c>
      <c r="H216" s="71" t="s">
        <v>133</v>
      </c>
      <c r="I216" s="70" t="s">
        <v>457</v>
      </c>
      <c r="J216" s="710"/>
      <c r="K216" s="710"/>
      <c r="L216" s="710"/>
    </row>
    <row r="217" spans="1:12">
      <c r="A217" s="710"/>
      <c r="B217" s="711"/>
      <c r="C217" s="710"/>
      <c r="D217" s="711"/>
      <c r="E217" s="71" t="s">
        <v>134</v>
      </c>
      <c r="F217" s="33" t="s">
        <v>103</v>
      </c>
      <c r="G217" s="33" t="s">
        <v>103</v>
      </c>
      <c r="H217" s="71" t="s">
        <v>99</v>
      </c>
      <c r="I217" s="61" t="s">
        <v>458</v>
      </c>
      <c r="J217" s="710"/>
      <c r="K217" s="710"/>
      <c r="L217" s="710"/>
    </row>
    <row r="218" spans="1:12" ht="20">
      <c r="A218" s="169" t="s">
        <v>237</v>
      </c>
      <c r="B218" s="717" t="s">
        <v>238</v>
      </c>
      <c r="C218" s="717"/>
      <c r="D218" s="717"/>
      <c r="E218" s="717"/>
      <c r="F218" s="717"/>
      <c r="G218" s="717"/>
      <c r="H218" s="717"/>
      <c r="I218" s="717"/>
      <c r="J218" s="29"/>
      <c r="K218" s="29"/>
      <c r="L218" s="167">
        <f>AVERAGE(L219:L233)</f>
        <v>3</v>
      </c>
    </row>
    <row r="219" spans="1:12" ht="31">
      <c r="A219" s="710"/>
      <c r="B219" s="711"/>
      <c r="C219" s="710">
        <v>1</v>
      </c>
      <c r="D219" s="711" t="s">
        <v>508</v>
      </c>
      <c r="E219" s="71" t="s">
        <v>134</v>
      </c>
      <c r="F219" s="33" t="s">
        <v>103</v>
      </c>
      <c r="G219" s="33" t="s">
        <v>103</v>
      </c>
      <c r="H219" s="71" t="s">
        <v>130</v>
      </c>
      <c r="I219" s="70" t="s">
        <v>460</v>
      </c>
      <c r="J219" s="710" t="s">
        <v>252</v>
      </c>
      <c r="K219" s="710" t="s">
        <v>255</v>
      </c>
      <c r="L219" s="710">
        <v>3</v>
      </c>
    </row>
    <row r="220" spans="1:12">
      <c r="A220" s="710"/>
      <c r="B220" s="711"/>
      <c r="C220" s="710"/>
      <c r="D220" s="711"/>
      <c r="E220" s="71" t="s">
        <v>134</v>
      </c>
      <c r="F220" s="33" t="s">
        <v>103</v>
      </c>
      <c r="G220" s="33" t="s">
        <v>103</v>
      </c>
      <c r="H220" s="71" t="s">
        <v>131</v>
      </c>
      <c r="I220" s="61" t="s">
        <v>461</v>
      </c>
      <c r="J220" s="710"/>
      <c r="K220" s="710"/>
      <c r="L220" s="710"/>
    </row>
    <row r="221" spans="1:12" ht="93">
      <c r="A221" s="710"/>
      <c r="B221" s="711"/>
      <c r="C221" s="710"/>
      <c r="D221" s="711"/>
      <c r="E221" s="71" t="s">
        <v>134</v>
      </c>
      <c r="F221" s="33" t="s">
        <v>103</v>
      </c>
      <c r="G221" s="33" t="s">
        <v>103</v>
      </c>
      <c r="H221" s="71" t="s">
        <v>132</v>
      </c>
      <c r="I221" s="70" t="s">
        <v>462</v>
      </c>
      <c r="J221" s="710"/>
      <c r="K221" s="710"/>
      <c r="L221" s="710"/>
    </row>
    <row r="222" spans="1:12" ht="46.5">
      <c r="A222" s="710"/>
      <c r="B222" s="711"/>
      <c r="C222" s="710"/>
      <c r="D222" s="711"/>
      <c r="E222" s="71" t="s">
        <v>134</v>
      </c>
      <c r="F222" s="33" t="s">
        <v>103</v>
      </c>
      <c r="G222" s="33" t="s">
        <v>103</v>
      </c>
      <c r="H222" s="71" t="s">
        <v>133</v>
      </c>
      <c r="I222" s="70" t="s">
        <v>463</v>
      </c>
      <c r="J222" s="710"/>
      <c r="K222" s="710"/>
      <c r="L222" s="710"/>
    </row>
    <row r="223" spans="1:12">
      <c r="A223" s="710"/>
      <c r="B223" s="711"/>
      <c r="C223" s="710"/>
      <c r="D223" s="711"/>
      <c r="E223" s="71" t="s">
        <v>134</v>
      </c>
      <c r="F223" s="33" t="s">
        <v>103</v>
      </c>
      <c r="G223" s="33" t="s">
        <v>103</v>
      </c>
      <c r="H223" s="71" t="s">
        <v>99</v>
      </c>
      <c r="I223" s="70" t="s">
        <v>464</v>
      </c>
      <c r="J223" s="710"/>
      <c r="K223" s="710"/>
      <c r="L223" s="710"/>
    </row>
    <row r="224" spans="1:12" ht="46.5">
      <c r="A224" s="710"/>
      <c r="B224" s="711"/>
      <c r="C224" s="710">
        <v>2</v>
      </c>
      <c r="D224" s="711" t="s">
        <v>240</v>
      </c>
      <c r="E224" s="71" t="s">
        <v>134</v>
      </c>
      <c r="F224" s="71" t="s">
        <v>135</v>
      </c>
      <c r="G224" s="37" t="s">
        <v>103</v>
      </c>
      <c r="H224" s="71" t="s">
        <v>130</v>
      </c>
      <c r="I224" s="36" t="s">
        <v>465</v>
      </c>
      <c r="J224" s="710" t="s">
        <v>252</v>
      </c>
      <c r="K224" s="710" t="s">
        <v>255</v>
      </c>
      <c r="L224" s="710">
        <v>3</v>
      </c>
    </row>
    <row r="225" spans="1:12" ht="31">
      <c r="A225" s="710"/>
      <c r="B225" s="711"/>
      <c r="C225" s="710"/>
      <c r="D225" s="711"/>
      <c r="E225" s="71" t="s">
        <v>134</v>
      </c>
      <c r="F225" s="71" t="s">
        <v>135</v>
      </c>
      <c r="G225" s="37" t="s">
        <v>103</v>
      </c>
      <c r="H225" s="71" t="s">
        <v>131</v>
      </c>
      <c r="I225" s="36" t="s">
        <v>466</v>
      </c>
      <c r="J225" s="710"/>
      <c r="K225" s="710"/>
      <c r="L225" s="710"/>
    </row>
    <row r="226" spans="1:12" ht="31">
      <c r="A226" s="710"/>
      <c r="B226" s="711"/>
      <c r="C226" s="710"/>
      <c r="D226" s="711"/>
      <c r="E226" s="71" t="s">
        <v>134</v>
      </c>
      <c r="F226" s="71" t="s">
        <v>135</v>
      </c>
      <c r="G226" s="37" t="s">
        <v>103</v>
      </c>
      <c r="H226" s="71" t="s">
        <v>132</v>
      </c>
      <c r="I226" s="36" t="s">
        <v>467</v>
      </c>
      <c r="J226" s="710"/>
      <c r="K226" s="710"/>
      <c r="L226" s="710"/>
    </row>
    <row r="227" spans="1:12">
      <c r="A227" s="710"/>
      <c r="B227" s="711"/>
      <c r="C227" s="710"/>
      <c r="D227" s="711"/>
      <c r="E227" s="71" t="s">
        <v>134</v>
      </c>
      <c r="F227" s="71" t="s">
        <v>135</v>
      </c>
      <c r="G227" s="37" t="s">
        <v>103</v>
      </c>
      <c r="H227" s="71" t="s">
        <v>133</v>
      </c>
      <c r="I227" s="36" t="s">
        <v>468</v>
      </c>
      <c r="J227" s="710"/>
      <c r="K227" s="710"/>
      <c r="L227" s="710"/>
    </row>
    <row r="228" spans="1:12" ht="31">
      <c r="A228" s="710"/>
      <c r="B228" s="711"/>
      <c r="C228" s="710"/>
      <c r="D228" s="711"/>
      <c r="E228" s="71" t="s">
        <v>134</v>
      </c>
      <c r="F228" s="71" t="s">
        <v>135</v>
      </c>
      <c r="G228" s="37" t="s">
        <v>103</v>
      </c>
      <c r="H228" s="71" t="s">
        <v>99</v>
      </c>
      <c r="I228" s="36" t="s">
        <v>469</v>
      </c>
      <c r="J228" s="710"/>
      <c r="K228" s="710"/>
      <c r="L228" s="710"/>
    </row>
    <row r="229" spans="1:12" ht="62">
      <c r="A229" s="710"/>
      <c r="B229" s="711"/>
      <c r="C229" s="710">
        <v>3</v>
      </c>
      <c r="D229" s="711" t="s">
        <v>241</v>
      </c>
      <c r="E229" s="71" t="s">
        <v>134</v>
      </c>
      <c r="F229" s="71" t="s">
        <v>135</v>
      </c>
      <c r="G229" s="37" t="s">
        <v>103</v>
      </c>
      <c r="H229" s="71" t="s">
        <v>130</v>
      </c>
      <c r="I229" s="36" t="s">
        <v>470</v>
      </c>
      <c r="J229" s="710" t="s">
        <v>252</v>
      </c>
      <c r="K229" s="710" t="s">
        <v>255</v>
      </c>
      <c r="L229" s="710">
        <v>3</v>
      </c>
    </row>
    <row r="230" spans="1:12" ht="46.5">
      <c r="A230" s="710"/>
      <c r="B230" s="711"/>
      <c r="C230" s="710"/>
      <c r="D230" s="711"/>
      <c r="E230" s="71" t="s">
        <v>134</v>
      </c>
      <c r="F230" s="71" t="s">
        <v>135</v>
      </c>
      <c r="G230" s="37" t="s">
        <v>103</v>
      </c>
      <c r="H230" s="71" t="s">
        <v>131</v>
      </c>
      <c r="I230" s="36" t="s">
        <v>471</v>
      </c>
      <c r="J230" s="710"/>
      <c r="K230" s="710"/>
      <c r="L230" s="710"/>
    </row>
    <row r="231" spans="1:12" ht="46.5">
      <c r="A231" s="710"/>
      <c r="B231" s="711"/>
      <c r="C231" s="710"/>
      <c r="D231" s="711"/>
      <c r="E231" s="71" t="s">
        <v>134</v>
      </c>
      <c r="F231" s="71" t="s">
        <v>135</v>
      </c>
      <c r="G231" s="37" t="s">
        <v>103</v>
      </c>
      <c r="H231" s="71" t="s">
        <v>132</v>
      </c>
      <c r="I231" s="36" t="s">
        <v>472</v>
      </c>
      <c r="J231" s="710"/>
      <c r="K231" s="710"/>
      <c r="L231" s="710"/>
    </row>
    <row r="232" spans="1:12" ht="31">
      <c r="A232" s="710"/>
      <c r="B232" s="711"/>
      <c r="C232" s="710"/>
      <c r="D232" s="711"/>
      <c r="E232" s="71" t="s">
        <v>134</v>
      </c>
      <c r="F232" s="71" t="s">
        <v>135</v>
      </c>
      <c r="G232" s="37" t="s">
        <v>103</v>
      </c>
      <c r="H232" s="71" t="s">
        <v>133</v>
      </c>
      <c r="I232" s="36" t="s">
        <v>473</v>
      </c>
      <c r="J232" s="710"/>
      <c r="K232" s="710"/>
      <c r="L232" s="710"/>
    </row>
    <row r="233" spans="1:12" ht="46.5">
      <c r="A233" s="710"/>
      <c r="B233" s="711"/>
      <c r="C233" s="710"/>
      <c r="D233" s="711"/>
      <c r="E233" s="71" t="s">
        <v>134</v>
      </c>
      <c r="F233" s="71" t="s">
        <v>135</v>
      </c>
      <c r="G233" s="37" t="s">
        <v>103</v>
      </c>
      <c r="H233" s="71" t="s">
        <v>99</v>
      </c>
      <c r="I233" s="36" t="s">
        <v>474</v>
      </c>
      <c r="J233" s="710"/>
      <c r="K233" s="710"/>
      <c r="L233" s="710"/>
    </row>
    <row r="234" spans="1:12" ht="20">
      <c r="A234" s="169" t="s">
        <v>242</v>
      </c>
      <c r="B234" s="717" t="s">
        <v>243</v>
      </c>
      <c r="C234" s="717"/>
      <c r="D234" s="717"/>
      <c r="E234" s="717"/>
      <c r="F234" s="717"/>
      <c r="G234" s="717"/>
      <c r="H234" s="717"/>
      <c r="I234" s="717"/>
      <c r="J234" s="29"/>
      <c r="K234" s="29"/>
      <c r="L234" s="167">
        <f>AVERAGE(L235:L244)</f>
        <v>3</v>
      </c>
    </row>
    <row r="235" spans="1:12" ht="46.5">
      <c r="A235" s="710"/>
      <c r="B235" s="711"/>
      <c r="C235" s="710">
        <v>1</v>
      </c>
      <c r="D235" s="711" t="s">
        <v>509</v>
      </c>
      <c r="E235" s="71" t="s">
        <v>134</v>
      </c>
      <c r="F235" s="33" t="s">
        <v>103</v>
      </c>
      <c r="G235" s="33" t="s">
        <v>103</v>
      </c>
      <c r="H235" s="71" t="s">
        <v>130</v>
      </c>
      <c r="I235" s="70" t="s">
        <v>475</v>
      </c>
      <c r="J235" s="710" t="s">
        <v>252</v>
      </c>
      <c r="K235" s="710" t="s">
        <v>255</v>
      </c>
      <c r="L235" s="710">
        <v>3</v>
      </c>
    </row>
    <row r="236" spans="1:12">
      <c r="A236" s="710"/>
      <c r="B236" s="711"/>
      <c r="C236" s="710"/>
      <c r="D236" s="711"/>
      <c r="E236" s="71" t="s">
        <v>134</v>
      </c>
      <c r="F236" s="33" t="s">
        <v>103</v>
      </c>
      <c r="G236" s="33" t="s">
        <v>103</v>
      </c>
      <c r="H236" s="71" t="s">
        <v>131</v>
      </c>
      <c r="I236" s="61" t="s">
        <v>476</v>
      </c>
      <c r="J236" s="710"/>
      <c r="K236" s="710"/>
      <c r="L236" s="710"/>
    </row>
    <row r="237" spans="1:12" ht="77.5">
      <c r="A237" s="710"/>
      <c r="B237" s="711"/>
      <c r="C237" s="710"/>
      <c r="D237" s="711"/>
      <c r="E237" s="71" t="s">
        <v>134</v>
      </c>
      <c r="F237" s="33" t="s">
        <v>103</v>
      </c>
      <c r="G237" s="33" t="s">
        <v>103</v>
      </c>
      <c r="H237" s="71" t="s">
        <v>132</v>
      </c>
      <c r="I237" s="70" t="s">
        <v>477</v>
      </c>
      <c r="J237" s="710"/>
      <c r="K237" s="710"/>
      <c r="L237" s="710"/>
    </row>
    <row r="238" spans="1:12" ht="62">
      <c r="A238" s="710"/>
      <c r="B238" s="711"/>
      <c r="C238" s="710"/>
      <c r="D238" s="711"/>
      <c r="E238" s="71" t="s">
        <v>134</v>
      </c>
      <c r="F238" s="33" t="s">
        <v>103</v>
      </c>
      <c r="G238" s="33" t="s">
        <v>103</v>
      </c>
      <c r="H238" s="71" t="s">
        <v>133</v>
      </c>
      <c r="I238" s="70" t="s">
        <v>478</v>
      </c>
      <c r="J238" s="710"/>
      <c r="K238" s="710"/>
      <c r="L238" s="710"/>
    </row>
    <row r="239" spans="1:12" ht="31">
      <c r="A239" s="710"/>
      <c r="B239" s="711"/>
      <c r="C239" s="710"/>
      <c r="D239" s="711"/>
      <c r="E239" s="71" t="s">
        <v>134</v>
      </c>
      <c r="F239" s="33" t="s">
        <v>103</v>
      </c>
      <c r="G239" s="33" t="s">
        <v>103</v>
      </c>
      <c r="H239" s="71" t="s">
        <v>99</v>
      </c>
      <c r="I239" s="70" t="s">
        <v>479</v>
      </c>
      <c r="J239" s="710"/>
      <c r="K239" s="710"/>
      <c r="L239" s="710"/>
    </row>
    <row r="240" spans="1:12" ht="46.5">
      <c r="A240" s="710"/>
      <c r="B240" s="711"/>
      <c r="C240" s="710">
        <v>2</v>
      </c>
      <c r="D240" s="711" t="s">
        <v>245</v>
      </c>
      <c r="E240" s="71" t="s">
        <v>134</v>
      </c>
      <c r="F240" s="71" t="s">
        <v>135</v>
      </c>
      <c r="G240" s="37" t="s">
        <v>103</v>
      </c>
      <c r="H240" s="71" t="s">
        <v>130</v>
      </c>
      <c r="I240" s="36" t="s">
        <v>480</v>
      </c>
      <c r="J240" s="710" t="s">
        <v>252</v>
      </c>
      <c r="K240" s="710" t="s">
        <v>255</v>
      </c>
      <c r="L240" s="710">
        <v>3</v>
      </c>
    </row>
    <row r="241" spans="1:12" ht="46.5">
      <c r="A241" s="710"/>
      <c r="B241" s="711"/>
      <c r="C241" s="710"/>
      <c r="D241" s="711"/>
      <c r="E241" s="71" t="s">
        <v>134</v>
      </c>
      <c r="F241" s="71" t="s">
        <v>135</v>
      </c>
      <c r="G241" s="37" t="s">
        <v>103</v>
      </c>
      <c r="H241" s="71" t="s">
        <v>131</v>
      </c>
      <c r="I241" s="36" t="s">
        <v>481</v>
      </c>
      <c r="J241" s="710"/>
      <c r="K241" s="710"/>
      <c r="L241" s="710"/>
    </row>
    <row r="242" spans="1:12" ht="46.5">
      <c r="A242" s="710"/>
      <c r="B242" s="711"/>
      <c r="C242" s="710"/>
      <c r="D242" s="711"/>
      <c r="E242" s="71" t="s">
        <v>134</v>
      </c>
      <c r="F242" s="71" t="s">
        <v>135</v>
      </c>
      <c r="G242" s="37" t="s">
        <v>103</v>
      </c>
      <c r="H242" s="71" t="s">
        <v>132</v>
      </c>
      <c r="I242" s="36" t="s">
        <v>482</v>
      </c>
      <c r="J242" s="710"/>
      <c r="K242" s="710"/>
      <c r="L242" s="710"/>
    </row>
    <row r="243" spans="1:12" ht="31">
      <c r="A243" s="710"/>
      <c r="B243" s="711"/>
      <c r="C243" s="710"/>
      <c r="D243" s="711"/>
      <c r="E243" s="71" t="s">
        <v>134</v>
      </c>
      <c r="F243" s="71" t="s">
        <v>135</v>
      </c>
      <c r="G243" s="37" t="s">
        <v>103</v>
      </c>
      <c r="H243" s="71" t="s">
        <v>133</v>
      </c>
      <c r="I243" s="36" t="s">
        <v>483</v>
      </c>
      <c r="J243" s="710"/>
      <c r="K243" s="710"/>
      <c r="L243" s="710"/>
    </row>
    <row r="244" spans="1:12" ht="31">
      <c r="A244" s="710"/>
      <c r="B244" s="711"/>
      <c r="C244" s="710"/>
      <c r="D244" s="711"/>
      <c r="E244" s="71" t="s">
        <v>134</v>
      </c>
      <c r="F244" s="71" t="s">
        <v>135</v>
      </c>
      <c r="G244" s="37" t="s">
        <v>103</v>
      </c>
      <c r="H244" s="71" t="s">
        <v>99</v>
      </c>
      <c r="I244" s="36" t="s">
        <v>484</v>
      </c>
      <c r="J244" s="710"/>
      <c r="K244" s="710"/>
      <c r="L244" s="710"/>
    </row>
  </sheetData>
  <mergeCells count="303">
    <mergeCell ref="B99:I99"/>
    <mergeCell ref="B125:I125"/>
    <mergeCell ref="B131:I131"/>
    <mergeCell ref="B137:I137"/>
    <mergeCell ref="B143:I143"/>
    <mergeCell ref="B149:I149"/>
    <mergeCell ref="B155:I155"/>
    <mergeCell ref="B161:I161"/>
    <mergeCell ref="B167:I167"/>
    <mergeCell ref="D126:D130"/>
    <mergeCell ref="D132:D136"/>
    <mergeCell ref="D138:D142"/>
    <mergeCell ref="D144:D148"/>
    <mergeCell ref="D150:D154"/>
    <mergeCell ref="D162:D166"/>
    <mergeCell ref="D100:D104"/>
    <mergeCell ref="C100:C104"/>
    <mergeCell ref="D105:D109"/>
    <mergeCell ref="C105:C109"/>
    <mergeCell ref="D110:D114"/>
    <mergeCell ref="C110:C114"/>
    <mergeCell ref="D115:D119"/>
    <mergeCell ref="C115:C119"/>
    <mergeCell ref="D120:D124"/>
    <mergeCell ref="D174:D178"/>
    <mergeCell ref="D180:D184"/>
    <mergeCell ref="D186:D190"/>
    <mergeCell ref="D192:D196"/>
    <mergeCell ref="D213:D217"/>
    <mergeCell ref="D219:D223"/>
    <mergeCell ref="D235:D239"/>
    <mergeCell ref="B235:B244"/>
    <mergeCell ref="C3:C4"/>
    <mergeCell ref="C6:C10"/>
    <mergeCell ref="C12:C16"/>
    <mergeCell ref="C18:C22"/>
    <mergeCell ref="C39:C43"/>
    <mergeCell ref="C45:C49"/>
    <mergeCell ref="C51:C55"/>
    <mergeCell ref="C67:C71"/>
    <mergeCell ref="C73:C77"/>
    <mergeCell ref="C126:C130"/>
    <mergeCell ref="C132:C136"/>
    <mergeCell ref="C138:C142"/>
    <mergeCell ref="C144:C148"/>
    <mergeCell ref="C150:C154"/>
    <mergeCell ref="C156:C160"/>
    <mergeCell ref="C162:C166"/>
    <mergeCell ref="C168:C172"/>
    <mergeCell ref="C174:C178"/>
    <mergeCell ref="C180:C184"/>
    <mergeCell ref="C186:C190"/>
    <mergeCell ref="C192:C196"/>
    <mergeCell ref="C213:C217"/>
    <mergeCell ref="C219:C223"/>
    <mergeCell ref="B156:B160"/>
    <mergeCell ref="B162:B166"/>
    <mergeCell ref="B168:B172"/>
    <mergeCell ref="B174:B178"/>
    <mergeCell ref="B180:B184"/>
    <mergeCell ref="B186:B190"/>
    <mergeCell ref="B192:B211"/>
    <mergeCell ref="B213:B217"/>
    <mergeCell ref="B219:B233"/>
    <mergeCell ref="B173:I173"/>
    <mergeCell ref="B179:I179"/>
    <mergeCell ref="B185:I185"/>
    <mergeCell ref="B191:I191"/>
    <mergeCell ref="B212:I212"/>
    <mergeCell ref="B218:I218"/>
    <mergeCell ref="D168:D172"/>
    <mergeCell ref="D156:D160"/>
    <mergeCell ref="A168:A172"/>
    <mergeCell ref="A174:A178"/>
    <mergeCell ref="A180:A184"/>
    <mergeCell ref="A186:A190"/>
    <mergeCell ref="A192:A211"/>
    <mergeCell ref="A213:A217"/>
    <mergeCell ref="A219:A233"/>
    <mergeCell ref="A235:A244"/>
    <mergeCell ref="B3:B4"/>
    <mergeCell ref="B6:B10"/>
    <mergeCell ref="B12:B16"/>
    <mergeCell ref="B18:B37"/>
    <mergeCell ref="B39:B43"/>
    <mergeCell ref="B45:B49"/>
    <mergeCell ref="B51:B65"/>
    <mergeCell ref="B67:B71"/>
    <mergeCell ref="B73:B82"/>
    <mergeCell ref="B84:B98"/>
    <mergeCell ref="B100:B124"/>
    <mergeCell ref="B126:B130"/>
    <mergeCell ref="B132:B136"/>
    <mergeCell ref="B138:B142"/>
    <mergeCell ref="B144:B148"/>
    <mergeCell ref="B150:B154"/>
    <mergeCell ref="A3:A4"/>
    <mergeCell ref="A6:A10"/>
    <mergeCell ref="A12:A16"/>
    <mergeCell ref="A18:A37"/>
    <mergeCell ref="A39:A43"/>
    <mergeCell ref="A45:A49"/>
    <mergeCell ref="A51:A65"/>
    <mergeCell ref="A67:A71"/>
    <mergeCell ref="A73:A82"/>
    <mergeCell ref="A84:A98"/>
    <mergeCell ref="A100:A124"/>
    <mergeCell ref="A126:A130"/>
    <mergeCell ref="A132:A136"/>
    <mergeCell ref="A138:A142"/>
    <mergeCell ref="A144:A148"/>
    <mergeCell ref="A150:A154"/>
    <mergeCell ref="A156:A160"/>
    <mergeCell ref="A162:A166"/>
    <mergeCell ref="B44:I44"/>
    <mergeCell ref="B17:I17"/>
    <mergeCell ref="C84:C88"/>
    <mergeCell ref="D78:D82"/>
    <mergeCell ref="C78:C82"/>
    <mergeCell ref="B66:I66"/>
    <mergeCell ref="B72:I72"/>
    <mergeCell ref="B83:I83"/>
    <mergeCell ref="D61:D65"/>
    <mergeCell ref="C61:C65"/>
    <mergeCell ref="D56:D60"/>
    <mergeCell ref="C56:C60"/>
    <mergeCell ref="B11:I11"/>
    <mergeCell ref="B50:I50"/>
    <mergeCell ref="E3:G3"/>
    <mergeCell ref="C23:C27"/>
    <mergeCell ref="D28:D32"/>
    <mergeCell ref="C28:C32"/>
    <mergeCell ref="D33:D37"/>
    <mergeCell ref="C33:C37"/>
    <mergeCell ref="A1:L1"/>
    <mergeCell ref="A2:I2"/>
    <mergeCell ref="J2:K2"/>
    <mergeCell ref="H3:H4"/>
    <mergeCell ref="I3:I4"/>
    <mergeCell ref="J3:J4"/>
    <mergeCell ref="L3:L4"/>
    <mergeCell ref="D3:D4"/>
    <mergeCell ref="D6:D10"/>
    <mergeCell ref="B5:I5"/>
    <mergeCell ref="K3:K4"/>
    <mergeCell ref="D12:D16"/>
    <mergeCell ref="D18:D22"/>
    <mergeCell ref="D39:D43"/>
    <mergeCell ref="D45:D49"/>
    <mergeCell ref="B38:I38"/>
    <mergeCell ref="C89:C93"/>
    <mergeCell ref="D89:D93"/>
    <mergeCell ref="D94:D98"/>
    <mergeCell ref="C94:C98"/>
    <mergeCell ref="D23:D27"/>
    <mergeCell ref="C120:C124"/>
    <mergeCell ref="D240:D244"/>
    <mergeCell ref="C240:C244"/>
    <mergeCell ref="D197:D201"/>
    <mergeCell ref="C197:C201"/>
    <mergeCell ref="D202:D206"/>
    <mergeCell ref="C202:C206"/>
    <mergeCell ref="D207:D211"/>
    <mergeCell ref="C207:C211"/>
    <mergeCell ref="D224:D228"/>
    <mergeCell ref="C224:C228"/>
    <mergeCell ref="D229:D233"/>
    <mergeCell ref="C229:C233"/>
    <mergeCell ref="C235:C239"/>
    <mergeCell ref="B234:I234"/>
    <mergeCell ref="D84:D88"/>
    <mergeCell ref="D51:D55"/>
    <mergeCell ref="D67:D71"/>
    <mergeCell ref="D73:D77"/>
    <mergeCell ref="J6:J10"/>
    <mergeCell ref="K6:K10"/>
    <mergeCell ref="L6:L10"/>
    <mergeCell ref="J12:J16"/>
    <mergeCell ref="K12:K16"/>
    <mergeCell ref="L12:L16"/>
    <mergeCell ref="J18:J22"/>
    <mergeCell ref="K18:K22"/>
    <mergeCell ref="L18:L22"/>
    <mergeCell ref="J23:J27"/>
    <mergeCell ref="K23:K27"/>
    <mergeCell ref="L23:L27"/>
    <mergeCell ref="J28:J32"/>
    <mergeCell ref="K28:K32"/>
    <mergeCell ref="L28:L32"/>
    <mergeCell ref="J33:J37"/>
    <mergeCell ref="K33:K37"/>
    <mergeCell ref="L33:L37"/>
    <mergeCell ref="J39:J43"/>
    <mergeCell ref="K39:K43"/>
    <mergeCell ref="L39:L43"/>
    <mergeCell ref="J45:J49"/>
    <mergeCell ref="K45:K49"/>
    <mergeCell ref="L45:L49"/>
    <mergeCell ref="J51:J55"/>
    <mergeCell ref="K51:K55"/>
    <mergeCell ref="L51:L55"/>
    <mergeCell ref="J56:J60"/>
    <mergeCell ref="K56:K60"/>
    <mergeCell ref="L56:L60"/>
    <mergeCell ref="J61:J65"/>
    <mergeCell ref="K61:K65"/>
    <mergeCell ref="L61:L65"/>
    <mergeCell ref="J67:J71"/>
    <mergeCell ref="K67:K71"/>
    <mergeCell ref="L67:L71"/>
    <mergeCell ref="J73:J77"/>
    <mergeCell ref="K73:K77"/>
    <mergeCell ref="L73:L77"/>
    <mergeCell ref="J78:J82"/>
    <mergeCell ref="K78:K82"/>
    <mergeCell ref="L78:L82"/>
    <mergeCell ref="J84:J88"/>
    <mergeCell ref="K84:K88"/>
    <mergeCell ref="L84:L88"/>
    <mergeCell ref="J89:J93"/>
    <mergeCell ref="K89:K93"/>
    <mergeCell ref="L89:L93"/>
    <mergeCell ref="J94:J98"/>
    <mergeCell ref="K94:K98"/>
    <mergeCell ref="L94:L98"/>
    <mergeCell ref="J100:J104"/>
    <mergeCell ref="K100:K104"/>
    <mergeCell ref="L100:L104"/>
    <mergeCell ref="J105:J109"/>
    <mergeCell ref="K105:K109"/>
    <mergeCell ref="L105:L109"/>
    <mergeCell ref="J110:J114"/>
    <mergeCell ref="K110:K114"/>
    <mergeCell ref="L110:L114"/>
    <mergeCell ref="J115:J119"/>
    <mergeCell ref="K115:K119"/>
    <mergeCell ref="L115:L119"/>
    <mergeCell ref="J120:J124"/>
    <mergeCell ref="K120:K124"/>
    <mergeCell ref="L120:L124"/>
    <mergeCell ref="J126:J130"/>
    <mergeCell ref="K126:K130"/>
    <mergeCell ref="L126:L130"/>
    <mergeCell ref="J132:J136"/>
    <mergeCell ref="K132:K136"/>
    <mergeCell ref="L132:L136"/>
    <mergeCell ref="J138:J142"/>
    <mergeCell ref="K138:K142"/>
    <mergeCell ref="L138:L142"/>
    <mergeCell ref="J144:J148"/>
    <mergeCell ref="K144:K148"/>
    <mergeCell ref="L144:L148"/>
    <mergeCell ref="J150:J154"/>
    <mergeCell ref="K150:K154"/>
    <mergeCell ref="L150:L154"/>
    <mergeCell ref="J156:J160"/>
    <mergeCell ref="K156:K160"/>
    <mergeCell ref="L156:L160"/>
    <mergeCell ref="J162:J166"/>
    <mergeCell ref="K162:K166"/>
    <mergeCell ref="L162:L166"/>
    <mergeCell ref="J168:J172"/>
    <mergeCell ref="K168:K172"/>
    <mergeCell ref="L168:L172"/>
    <mergeCell ref="J174:J178"/>
    <mergeCell ref="K174:K178"/>
    <mergeCell ref="L174:L178"/>
    <mergeCell ref="J180:J184"/>
    <mergeCell ref="K180:K184"/>
    <mergeCell ref="L180:L184"/>
    <mergeCell ref="J186:J190"/>
    <mergeCell ref="K186:K190"/>
    <mergeCell ref="L186:L190"/>
    <mergeCell ref="J192:J196"/>
    <mergeCell ref="K192:K196"/>
    <mergeCell ref="L192:L196"/>
    <mergeCell ref="J197:J201"/>
    <mergeCell ref="K197:K201"/>
    <mergeCell ref="L197:L201"/>
    <mergeCell ref="J202:J206"/>
    <mergeCell ref="K202:K206"/>
    <mergeCell ref="L202:L206"/>
    <mergeCell ref="J207:J211"/>
    <mergeCell ref="K207:K211"/>
    <mergeCell ref="L207:L211"/>
    <mergeCell ref="J213:J217"/>
    <mergeCell ref="K213:K217"/>
    <mergeCell ref="L213:L217"/>
    <mergeCell ref="J219:J223"/>
    <mergeCell ref="K219:K223"/>
    <mergeCell ref="L219:L223"/>
    <mergeCell ref="J240:J244"/>
    <mergeCell ref="K240:K244"/>
    <mergeCell ref="L240:L244"/>
    <mergeCell ref="J224:J228"/>
    <mergeCell ref="K224:K228"/>
    <mergeCell ref="L224:L228"/>
    <mergeCell ref="J229:J233"/>
    <mergeCell ref="K229:K233"/>
    <mergeCell ref="L229:L233"/>
    <mergeCell ref="J235:J239"/>
    <mergeCell ref="K235:K239"/>
    <mergeCell ref="L235:L239"/>
  </mergeCells>
  <dataValidations count="1">
    <dataValidation type="list" allowBlank="1" showInputMessage="1" showErrorMessage="1" sqref="L6:L10 L12:L16 L18:L37 L39:L43 L45:L49 L51:L65 L67:L71 L73:L82 L84:L98 L100:L124 L126:L130 L132:L136 L138:L142 L144:L148 L150:L154 L156:L160 L162:L166 L168:L172 L174:L178 L180:L184 L186:L190 L192:L211 L213:L217 L219:L233 L235:L244" xr:uid="{00000000-0002-0000-0900-000000000000}">
      <formula1>"1,2,3,4,5"</formula1>
    </dataValidation>
  </dataValidations>
  <pageMargins left="0.69930555555555596" right="0.69930555555555596"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sheetPr>
  <dimension ref="A1:L244"/>
  <sheetViews>
    <sheetView zoomScale="60" zoomScaleNormal="60" workbookViewId="0">
      <selection activeCell="A2" sqref="A2:I2"/>
    </sheetView>
  </sheetViews>
  <sheetFormatPr defaultColWidth="9" defaultRowHeight="15.5"/>
  <cols>
    <col min="1" max="1" width="5.58203125" style="34" customWidth="1"/>
    <col min="2" max="2" width="10.58203125" style="28" customWidth="1"/>
    <col min="3" max="3" width="6.5" style="28" customWidth="1"/>
    <col min="4" max="4" width="20" style="28" customWidth="1"/>
    <col min="5" max="6" width="8.08203125" style="28" customWidth="1"/>
    <col min="7" max="7" width="8.08203125" style="34" customWidth="1"/>
    <col min="8" max="8" width="7.08203125" style="34" customWidth="1"/>
    <col min="9" max="9" width="60" style="28" customWidth="1"/>
    <col min="10" max="10" width="11.33203125" style="52" customWidth="1"/>
    <col min="11" max="11" width="50.5" style="52" customWidth="1"/>
    <col min="12" max="12" width="15.33203125" style="52" customWidth="1"/>
    <col min="13" max="16384" width="9" style="28"/>
  </cols>
  <sheetData>
    <row r="1" spans="1:12" ht="74.5" customHeight="1" thickBot="1">
      <c r="A1" s="718" t="str">
        <f>'KKLEAD II'!A1:L1</f>
        <v>PENILAIAN MANDIRI MATURITAS PENYELENGGARAAN SPIP TERINTEGRASI
KEMENTERIAN/LEMBAGA/PEMERINTAH DAERAH …
Periode Penilaian sampai dengan 30 Juni 20XX</v>
      </c>
      <c r="B1" s="719"/>
      <c r="C1" s="719"/>
      <c r="D1" s="719"/>
      <c r="E1" s="719"/>
      <c r="F1" s="719"/>
      <c r="G1" s="719"/>
      <c r="H1" s="719"/>
      <c r="I1" s="719"/>
      <c r="J1" s="719"/>
      <c r="K1" s="719"/>
      <c r="L1" s="720"/>
    </row>
    <row r="2" spans="1:12" ht="79.75" customHeight="1" thickBot="1">
      <c r="A2" s="736" t="s">
        <v>674</v>
      </c>
      <c r="B2" s="736"/>
      <c r="C2" s="736"/>
      <c r="D2" s="736"/>
      <c r="E2" s="736"/>
      <c r="F2" s="736"/>
      <c r="G2" s="736"/>
      <c r="H2" s="736"/>
      <c r="I2" s="736"/>
      <c r="J2" s="737" t="s">
        <v>677</v>
      </c>
      <c r="K2" s="737"/>
      <c r="L2" s="118"/>
    </row>
    <row r="3" spans="1:12">
      <c r="A3" s="743" t="s">
        <v>121</v>
      </c>
      <c r="B3" s="738" t="s">
        <v>122</v>
      </c>
      <c r="C3" s="738" t="s">
        <v>88</v>
      </c>
      <c r="D3" s="738" t="s">
        <v>123</v>
      </c>
      <c r="E3" s="739" t="s">
        <v>124</v>
      </c>
      <c r="F3" s="740"/>
      <c r="G3" s="741"/>
      <c r="H3" s="738" t="s">
        <v>485</v>
      </c>
      <c r="I3" s="738" t="s">
        <v>102</v>
      </c>
      <c r="J3" s="738" t="s">
        <v>248</v>
      </c>
      <c r="K3" s="748" t="s">
        <v>699</v>
      </c>
      <c r="L3" s="742" t="s">
        <v>770</v>
      </c>
    </row>
    <row r="4" spans="1:12">
      <c r="A4" s="743"/>
      <c r="B4" s="738"/>
      <c r="C4" s="738"/>
      <c r="D4" s="738"/>
      <c r="E4" s="68" t="s">
        <v>134</v>
      </c>
      <c r="F4" s="68" t="s">
        <v>135</v>
      </c>
      <c r="G4" s="68" t="s">
        <v>51</v>
      </c>
      <c r="H4" s="738"/>
      <c r="I4" s="738"/>
      <c r="J4" s="738"/>
      <c r="K4" s="702"/>
      <c r="L4" s="742"/>
    </row>
    <row r="5" spans="1:12" ht="20">
      <c r="A5" s="83" t="s">
        <v>136</v>
      </c>
      <c r="B5" s="749" t="s">
        <v>137</v>
      </c>
      <c r="C5" s="750"/>
      <c r="D5" s="750"/>
      <c r="E5" s="750"/>
      <c r="F5" s="750"/>
      <c r="G5" s="750"/>
      <c r="H5" s="750"/>
      <c r="I5" s="750"/>
      <c r="J5" s="29"/>
      <c r="K5" s="29"/>
      <c r="L5" s="167">
        <f>L6</f>
        <v>3</v>
      </c>
    </row>
    <row r="6" spans="1:12" ht="62">
      <c r="A6" s="744"/>
      <c r="B6" s="723"/>
      <c r="C6" s="726">
        <v>1</v>
      </c>
      <c r="D6" s="723" t="s">
        <v>510</v>
      </c>
      <c r="E6" s="71" t="s">
        <v>134</v>
      </c>
      <c r="F6" s="33" t="s">
        <v>103</v>
      </c>
      <c r="G6" s="33" t="s">
        <v>103</v>
      </c>
      <c r="H6" s="71" t="s">
        <v>130</v>
      </c>
      <c r="I6" s="36" t="s">
        <v>251</v>
      </c>
      <c r="J6" s="710" t="s">
        <v>252</v>
      </c>
      <c r="K6" s="710" t="s">
        <v>255</v>
      </c>
      <c r="L6" s="710">
        <v>3</v>
      </c>
    </row>
    <row r="7" spans="1:12" ht="31">
      <c r="A7" s="745"/>
      <c r="B7" s="724"/>
      <c r="C7" s="727"/>
      <c r="D7" s="724"/>
      <c r="E7" s="71" t="s">
        <v>134</v>
      </c>
      <c r="F7" s="33" t="s">
        <v>103</v>
      </c>
      <c r="G7" s="33" t="s">
        <v>103</v>
      </c>
      <c r="H7" s="71" t="s">
        <v>131</v>
      </c>
      <c r="I7" s="36" t="s">
        <v>253</v>
      </c>
      <c r="J7" s="710"/>
      <c r="K7" s="710"/>
      <c r="L7" s="710"/>
    </row>
    <row r="8" spans="1:12" ht="46.5">
      <c r="A8" s="745"/>
      <c r="B8" s="724"/>
      <c r="C8" s="727"/>
      <c r="D8" s="724"/>
      <c r="E8" s="71" t="s">
        <v>134</v>
      </c>
      <c r="F8" s="33" t="s">
        <v>103</v>
      </c>
      <c r="G8" s="33" t="s">
        <v>103</v>
      </c>
      <c r="H8" s="71" t="s">
        <v>132</v>
      </c>
      <c r="I8" s="36" t="s">
        <v>254</v>
      </c>
      <c r="J8" s="710"/>
      <c r="K8" s="710"/>
      <c r="L8" s="710"/>
    </row>
    <row r="9" spans="1:12" ht="31">
      <c r="A9" s="745"/>
      <c r="B9" s="724"/>
      <c r="C9" s="727"/>
      <c r="D9" s="724"/>
      <c r="E9" s="71" t="s">
        <v>134</v>
      </c>
      <c r="F9" s="33" t="s">
        <v>103</v>
      </c>
      <c r="G9" s="33" t="s">
        <v>103</v>
      </c>
      <c r="H9" s="71" t="s">
        <v>133</v>
      </c>
      <c r="I9" s="36" t="s">
        <v>256</v>
      </c>
      <c r="J9" s="710"/>
      <c r="K9" s="710"/>
      <c r="L9" s="710"/>
    </row>
    <row r="10" spans="1:12" ht="31">
      <c r="A10" s="745"/>
      <c r="B10" s="724"/>
      <c r="C10" s="729"/>
      <c r="D10" s="730"/>
      <c r="E10" s="71" t="s">
        <v>134</v>
      </c>
      <c r="F10" s="33" t="s">
        <v>103</v>
      </c>
      <c r="G10" s="33" t="s">
        <v>103</v>
      </c>
      <c r="H10" s="71" t="s">
        <v>99</v>
      </c>
      <c r="I10" s="36" t="s">
        <v>257</v>
      </c>
      <c r="J10" s="710"/>
      <c r="K10" s="710"/>
      <c r="L10" s="710"/>
    </row>
    <row r="11" spans="1:12" ht="20">
      <c r="A11" s="83" t="s">
        <v>146</v>
      </c>
      <c r="B11" s="749" t="s">
        <v>147</v>
      </c>
      <c r="C11" s="750"/>
      <c r="D11" s="750"/>
      <c r="E11" s="750"/>
      <c r="F11" s="750"/>
      <c r="G11" s="750"/>
      <c r="H11" s="750"/>
      <c r="I11" s="750"/>
      <c r="J11" s="29"/>
      <c r="K11" s="29"/>
      <c r="L11" s="167">
        <f>L12</f>
        <v>3</v>
      </c>
    </row>
    <row r="12" spans="1:12" ht="46.5">
      <c r="A12" s="744"/>
      <c r="B12" s="723"/>
      <c r="C12" s="726">
        <v>1</v>
      </c>
      <c r="D12" s="723" t="s">
        <v>511</v>
      </c>
      <c r="E12" s="71" t="s">
        <v>134</v>
      </c>
      <c r="F12" s="33" t="s">
        <v>103</v>
      </c>
      <c r="G12" s="33" t="s">
        <v>103</v>
      </c>
      <c r="H12" s="71" t="s">
        <v>130</v>
      </c>
      <c r="I12" s="36" t="s">
        <v>258</v>
      </c>
      <c r="J12" s="710" t="s">
        <v>252</v>
      </c>
      <c r="K12" s="710" t="s">
        <v>255</v>
      </c>
      <c r="L12" s="710">
        <v>3</v>
      </c>
    </row>
    <row r="13" spans="1:12" ht="46.5">
      <c r="A13" s="745"/>
      <c r="B13" s="724"/>
      <c r="C13" s="727"/>
      <c r="D13" s="724"/>
      <c r="E13" s="71" t="s">
        <v>134</v>
      </c>
      <c r="F13" s="33" t="s">
        <v>103</v>
      </c>
      <c r="G13" s="33" t="s">
        <v>103</v>
      </c>
      <c r="H13" s="71" t="s">
        <v>131</v>
      </c>
      <c r="I13" s="36" t="s">
        <v>259</v>
      </c>
      <c r="J13" s="710"/>
      <c r="K13" s="710"/>
      <c r="L13" s="710"/>
    </row>
    <row r="14" spans="1:12" ht="31">
      <c r="A14" s="745"/>
      <c r="B14" s="724"/>
      <c r="C14" s="727"/>
      <c r="D14" s="724"/>
      <c r="E14" s="71" t="s">
        <v>134</v>
      </c>
      <c r="F14" s="33" t="s">
        <v>103</v>
      </c>
      <c r="G14" s="33" t="s">
        <v>103</v>
      </c>
      <c r="H14" s="71" t="s">
        <v>132</v>
      </c>
      <c r="I14" s="36" t="s">
        <v>260</v>
      </c>
      <c r="J14" s="710"/>
      <c r="K14" s="710"/>
      <c r="L14" s="710"/>
    </row>
    <row r="15" spans="1:12" ht="31">
      <c r="A15" s="745"/>
      <c r="B15" s="724"/>
      <c r="C15" s="727"/>
      <c r="D15" s="724"/>
      <c r="E15" s="71" t="s">
        <v>134</v>
      </c>
      <c r="F15" s="33" t="s">
        <v>103</v>
      </c>
      <c r="G15" s="33" t="s">
        <v>103</v>
      </c>
      <c r="H15" s="71" t="s">
        <v>133</v>
      </c>
      <c r="I15" s="36" t="s">
        <v>261</v>
      </c>
      <c r="J15" s="710"/>
      <c r="K15" s="710"/>
      <c r="L15" s="710"/>
    </row>
    <row r="16" spans="1:12" ht="31">
      <c r="A16" s="746"/>
      <c r="B16" s="730"/>
      <c r="C16" s="729"/>
      <c r="D16" s="730"/>
      <c r="E16" s="71" t="s">
        <v>134</v>
      </c>
      <c r="F16" s="33" t="s">
        <v>103</v>
      </c>
      <c r="G16" s="33" t="s">
        <v>103</v>
      </c>
      <c r="H16" s="71" t="s">
        <v>99</v>
      </c>
      <c r="I16" s="36" t="s">
        <v>262</v>
      </c>
      <c r="J16" s="710"/>
      <c r="K16" s="710"/>
      <c r="L16" s="710"/>
    </row>
    <row r="17" spans="1:12" ht="20">
      <c r="A17" s="83">
        <v>1.3</v>
      </c>
      <c r="B17" s="749" t="s">
        <v>150</v>
      </c>
      <c r="C17" s="750"/>
      <c r="D17" s="750"/>
      <c r="E17" s="750"/>
      <c r="F17" s="750"/>
      <c r="G17" s="750"/>
      <c r="H17" s="750"/>
      <c r="I17" s="750"/>
      <c r="J17" s="29"/>
      <c r="K17" s="29"/>
      <c r="L17" s="167">
        <f>AVERAGE(L18:L37)</f>
        <v>3</v>
      </c>
    </row>
    <row r="18" spans="1:12" ht="62">
      <c r="A18" s="744"/>
      <c r="B18" s="733"/>
      <c r="C18" s="710">
        <v>1</v>
      </c>
      <c r="D18" s="711" t="s">
        <v>512</v>
      </c>
      <c r="E18" s="71" t="s">
        <v>134</v>
      </c>
      <c r="F18" s="33" t="s">
        <v>103</v>
      </c>
      <c r="G18" s="33" t="s">
        <v>103</v>
      </c>
      <c r="H18" s="71" t="s">
        <v>130</v>
      </c>
      <c r="I18" s="70" t="s">
        <v>264</v>
      </c>
      <c r="J18" s="710" t="s">
        <v>252</v>
      </c>
      <c r="K18" s="710" t="s">
        <v>255</v>
      </c>
      <c r="L18" s="710">
        <v>3</v>
      </c>
    </row>
    <row r="19" spans="1:12" ht="62">
      <c r="A19" s="745"/>
      <c r="B19" s="734"/>
      <c r="C19" s="710"/>
      <c r="D19" s="711"/>
      <c r="E19" s="71" t="s">
        <v>134</v>
      </c>
      <c r="F19" s="33" t="s">
        <v>103</v>
      </c>
      <c r="G19" s="33" t="s">
        <v>103</v>
      </c>
      <c r="H19" s="71" t="s">
        <v>131</v>
      </c>
      <c r="I19" s="70" t="s">
        <v>265</v>
      </c>
      <c r="J19" s="710"/>
      <c r="K19" s="710"/>
      <c r="L19" s="710"/>
    </row>
    <row r="20" spans="1:12" ht="46.5">
      <c r="A20" s="745"/>
      <c r="B20" s="734"/>
      <c r="C20" s="710"/>
      <c r="D20" s="711"/>
      <c r="E20" s="71" t="s">
        <v>134</v>
      </c>
      <c r="F20" s="33" t="s">
        <v>103</v>
      </c>
      <c r="G20" s="33" t="s">
        <v>103</v>
      </c>
      <c r="H20" s="71" t="s">
        <v>132</v>
      </c>
      <c r="I20" s="70" t="s">
        <v>266</v>
      </c>
      <c r="J20" s="710"/>
      <c r="K20" s="710"/>
      <c r="L20" s="710"/>
    </row>
    <row r="21" spans="1:12" ht="93">
      <c r="A21" s="745"/>
      <c r="B21" s="734"/>
      <c r="C21" s="710"/>
      <c r="D21" s="711"/>
      <c r="E21" s="71" t="s">
        <v>134</v>
      </c>
      <c r="F21" s="33" t="s">
        <v>103</v>
      </c>
      <c r="G21" s="33" t="s">
        <v>103</v>
      </c>
      <c r="H21" s="71" t="s">
        <v>133</v>
      </c>
      <c r="I21" s="70" t="s">
        <v>267</v>
      </c>
      <c r="J21" s="710"/>
      <c r="K21" s="710"/>
      <c r="L21" s="710"/>
    </row>
    <row r="22" spans="1:12" ht="46.5">
      <c r="A22" s="745"/>
      <c r="B22" s="734"/>
      <c r="C22" s="710"/>
      <c r="D22" s="711"/>
      <c r="E22" s="71" t="s">
        <v>134</v>
      </c>
      <c r="F22" s="33" t="s">
        <v>103</v>
      </c>
      <c r="G22" s="33" t="s">
        <v>103</v>
      </c>
      <c r="H22" s="71" t="s">
        <v>99</v>
      </c>
      <c r="I22" s="70" t="s">
        <v>268</v>
      </c>
      <c r="J22" s="710"/>
      <c r="K22" s="710"/>
      <c r="L22" s="710"/>
    </row>
    <row r="23" spans="1:12" ht="62">
      <c r="A23" s="745"/>
      <c r="B23" s="734"/>
      <c r="C23" s="726">
        <v>2</v>
      </c>
      <c r="D23" s="723" t="s">
        <v>269</v>
      </c>
      <c r="E23" s="69" t="s">
        <v>134</v>
      </c>
      <c r="F23" s="69" t="s">
        <v>135</v>
      </c>
      <c r="G23" s="48" t="s">
        <v>103</v>
      </c>
      <c r="H23" s="71" t="s">
        <v>130</v>
      </c>
      <c r="I23" s="70" t="s">
        <v>270</v>
      </c>
      <c r="J23" s="710" t="s">
        <v>252</v>
      </c>
      <c r="K23" s="710" t="s">
        <v>255</v>
      </c>
      <c r="L23" s="710">
        <v>3</v>
      </c>
    </row>
    <row r="24" spans="1:12" ht="62">
      <c r="A24" s="745"/>
      <c r="B24" s="734"/>
      <c r="C24" s="727"/>
      <c r="D24" s="724"/>
      <c r="E24" s="69" t="s">
        <v>134</v>
      </c>
      <c r="F24" s="69" t="s">
        <v>135</v>
      </c>
      <c r="G24" s="48" t="s">
        <v>103</v>
      </c>
      <c r="H24" s="71" t="s">
        <v>131</v>
      </c>
      <c r="I24" s="70" t="s">
        <v>271</v>
      </c>
      <c r="J24" s="710"/>
      <c r="K24" s="710"/>
      <c r="L24" s="710"/>
    </row>
    <row r="25" spans="1:12" ht="46.5">
      <c r="A25" s="745"/>
      <c r="B25" s="734"/>
      <c r="C25" s="727"/>
      <c r="D25" s="724"/>
      <c r="E25" s="69" t="s">
        <v>134</v>
      </c>
      <c r="F25" s="69" t="s">
        <v>135</v>
      </c>
      <c r="G25" s="48" t="s">
        <v>103</v>
      </c>
      <c r="H25" s="71" t="s">
        <v>132</v>
      </c>
      <c r="I25" s="70" t="s">
        <v>272</v>
      </c>
      <c r="J25" s="710"/>
      <c r="K25" s="710"/>
      <c r="L25" s="710"/>
    </row>
    <row r="26" spans="1:12" ht="46.5">
      <c r="A26" s="745"/>
      <c r="B26" s="734"/>
      <c r="C26" s="727"/>
      <c r="D26" s="724"/>
      <c r="E26" s="69" t="s">
        <v>134</v>
      </c>
      <c r="F26" s="69" t="s">
        <v>135</v>
      </c>
      <c r="G26" s="48" t="s">
        <v>103</v>
      </c>
      <c r="H26" s="71" t="s">
        <v>133</v>
      </c>
      <c r="I26" s="70" t="s">
        <v>273</v>
      </c>
      <c r="J26" s="710"/>
      <c r="K26" s="710"/>
      <c r="L26" s="710"/>
    </row>
    <row r="27" spans="1:12" ht="46.5">
      <c r="A27" s="745"/>
      <c r="B27" s="734"/>
      <c r="C27" s="729"/>
      <c r="D27" s="730"/>
      <c r="E27" s="69" t="s">
        <v>134</v>
      </c>
      <c r="F27" s="69" t="s">
        <v>135</v>
      </c>
      <c r="G27" s="48" t="s">
        <v>103</v>
      </c>
      <c r="H27" s="69" t="s">
        <v>99</v>
      </c>
      <c r="I27" s="70" t="s">
        <v>274</v>
      </c>
      <c r="J27" s="710"/>
      <c r="K27" s="710"/>
      <c r="L27" s="710"/>
    </row>
    <row r="28" spans="1:12" ht="62">
      <c r="A28" s="745"/>
      <c r="B28" s="734"/>
      <c r="C28" s="723">
        <v>3</v>
      </c>
      <c r="D28" s="723" t="s">
        <v>275</v>
      </c>
      <c r="E28" s="69" t="s">
        <v>134</v>
      </c>
      <c r="F28" s="69" t="s">
        <v>135</v>
      </c>
      <c r="G28" s="48" t="s">
        <v>103</v>
      </c>
      <c r="H28" s="71" t="s">
        <v>130</v>
      </c>
      <c r="I28" s="70" t="s">
        <v>276</v>
      </c>
      <c r="J28" s="710" t="s">
        <v>252</v>
      </c>
      <c r="K28" s="710" t="s">
        <v>255</v>
      </c>
      <c r="L28" s="710">
        <v>3</v>
      </c>
    </row>
    <row r="29" spans="1:12" ht="46.5">
      <c r="A29" s="745"/>
      <c r="B29" s="734"/>
      <c r="C29" s="724"/>
      <c r="D29" s="724"/>
      <c r="E29" s="69" t="s">
        <v>134</v>
      </c>
      <c r="F29" s="69" t="s">
        <v>135</v>
      </c>
      <c r="G29" s="48" t="s">
        <v>103</v>
      </c>
      <c r="H29" s="71" t="s">
        <v>131</v>
      </c>
      <c r="I29" s="70" t="s">
        <v>277</v>
      </c>
      <c r="J29" s="710"/>
      <c r="K29" s="710"/>
      <c r="L29" s="710"/>
    </row>
    <row r="30" spans="1:12" ht="46.5">
      <c r="A30" s="745"/>
      <c r="B30" s="734"/>
      <c r="C30" s="724"/>
      <c r="D30" s="724"/>
      <c r="E30" s="69" t="s">
        <v>134</v>
      </c>
      <c r="F30" s="69" t="s">
        <v>135</v>
      </c>
      <c r="G30" s="48" t="s">
        <v>103</v>
      </c>
      <c r="H30" s="71" t="s">
        <v>132</v>
      </c>
      <c r="I30" s="70" t="s">
        <v>278</v>
      </c>
      <c r="J30" s="710"/>
      <c r="K30" s="710"/>
      <c r="L30" s="710"/>
    </row>
    <row r="31" spans="1:12" ht="46.5">
      <c r="A31" s="745"/>
      <c r="B31" s="734"/>
      <c r="C31" s="724"/>
      <c r="D31" s="724"/>
      <c r="E31" s="69" t="s">
        <v>134</v>
      </c>
      <c r="F31" s="69" t="s">
        <v>135</v>
      </c>
      <c r="G31" s="48" t="s">
        <v>103</v>
      </c>
      <c r="H31" s="71" t="s">
        <v>133</v>
      </c>
      <c r="I31" s="70" t="s">
        <v>279</v>
      </c>
      <c r="J31" s="710"/>
      <c r="K31" s="710"/>
      <c r="L31" s="710"/>
    </row>
    <row r="32" spans="1:12" ht="46.5">
      <c r="A32" s="745"/>
      <c r="B32" s="734"/>
      <c r="C32" s="730"/>
      <c r="D32" s="730"/>
      <c r="E32" s="69" t="s">
        <v>134</v>
      </c>
      <c r="F32" s="69" t="s">
        <v>135</v>
      </c>
      <c r="G32" s="48" t="s">
        <v>103</v>
      </c>
      <c r="H32" s="71" t="s">
        <v>99</v>
      </c>
      <c r="I32" s="70" t="s">
        <v>280</v>
      </c>
      <c r="J32" s="710"/>
      <c r="K32" s="710"/>
      <c r="L32" s="710"/>
    </row>
    <row r="33" spans="1:12" s="41" customFormat="1" ht="77.5">
      <c r="A33" s="747"/>
      <c r="B33" s="734"/>
      <c r="C33" s="726">
        <v>4</v>
      </c>
      <c r="D33" s="768" t="s">
        <v>281</v>
      </c>
      <c r="E33" s="73" t="s">
        <v>134</v>
      </c>
      <c r="F33" s="73" t="s">
        <v>135</v>
      </c>
      <c r="G33" s="49" t="s">
        <v>103</v>
      </c>
      <c r="H33" s="72" t="s">
        <v>130</v>
      </c>
      <c r="I33" s="74" t="s">
        <v>282</v>
      </c>
      <c r="J33" s="710" t="s">
        <v>252</v>
      </c>
      <c r="K33" s="710" t="s">
        <v>255</v>
      </c>
      <c r="L33" s="710">
        <v>3</v>
      </c>
    </row>
    <row r="34" spans="1:12" s="41" customFormat="1" ht="62">
      <c r="A34" s="747"/>
      <c r="B34" s="734"/>
      <c r="C34" s="727"/>
      <c r="D34" s="769"/>
      <c r="E34" s="73" t="s">
        <v>134</v>
      </c>
      <c r="F34" s="73" t="s">
        <v>135</v>
      </c>
      <c r="G34" s="49" t="s">
        <v>103</v>
      </c>
      <c r="H34" s="72" t="s">
        <v>131</v>
      </c>
      <c r="I34" s="64" t="s">
        <v>283</v>
      </c>
      <c r="J34" s="710"/>
      <c r="K34" s="710"/>
      <c r="L34" s="710"/>
    </row>
    <row r="35" spans="1:12" s="41" customFormat="1" ht="62">
      <c r="A35" s="747"/>
      <c r="B35" s="734"/>
      <c r="C35" s="727"/>
      <c r="D35" s="769"/>
      <c r="E35" s="73" t="s">
        <v>134</v>
      </c>
      <c r="F35" s="73" t="s">
        <v>135</v>
      </c>
      <c r="G35" s="49" t="s">
        <v>103</v>
      </c>
      <c r="H35" s="72" t="s">
        <v>132</v>
      </c>
      <c r="I35" s="64" t="s">
        <v>284</v>
      </c>
      <c r="J35" s="710"/>
      <c r="K35" s="710"/>
      <c r="L35" s="710"/>
    </row>
    <row r="36" spans="1:12" s="41" customFormat="1" ht="46.5">
      <c r="A36" s="747"/>
      <c r="B36" s="734"/>
      <c r="C36" s="727"/>
      <c r="D36" s="769"/>
      <c r="E36" s="73" t="s">
        <v>134</v>
      </c>
      <c r="F36" s="73" t="s">
        <v>135</v>
      </c>
      <c r="G36" s="49" t="s">
        <v>103</v>
      </c>
      <c r="H36" s="72" t="s">
        <v>133</v>
      </c>
      <c r="I36" s="64" t="s">
        <v>285</v>
      </c>
      <c r="J36" s="710"/>
      <c r="K36" s="710"/>
      <c r="L36" s="710"/>
    </row>
    <row r="37" spans="1:12" s="41" customFormat="1" ht="46.5">
      <c r="A37" s="747"/>
      <c r="B37" s="735"/>
      <c r="C37" s="729"/>
      <c r="D37" s="770"/>
      <c r="E37" s="73" t="s">
        <v>134</v>
      </c>
      <c r="F37" s="73" t="s">
        <v>135</v>
      </c>
      <c r="G37" s="49" t="s">
        <v>103</v>
      </c>
      <c r="H37" s="72" t="s">
        <v>99</v>
      </c>
      <c r="I37" s="64" t="s">
        <v>635</v>
      </c>
      <c r="J37" s="710"/>
      <c r="K37" s="710"/>
      <c r="L37" s="710"/>
    </row>
    <row r="38" spans="1:12" s="41" customFormat="1" ht="20">
      <c r="A38" s="83" t="s">
        <v>159</v>
      </c>
      <c r="B38" s="749" t="s">
        <v>489</v>
      </c>
      <c r="C38" s="750"/>
      <c r="D38" s="750"/>
      <c r="E38" s="750"/>
      <c r="F38" s="750"/>
      <c r="G38" s="750"/>
      <c r="H38" s="750"/>
      <c r="I38" s="750"/>
      <c r="J38" s="29"/>
      <c r="K38" s="29"/>
      <c r="L38" s="167">
        <f>L39</f>
        <v>3</v>
      </c>
    </row>
    <row r="39" spans="1:12" ht="46.5">
      <c r="A39" s="744"/>
      <c r="B39" s="723"/>
      <c r="C39" s="726">
        <v>1</v>
      </c>
      <c r="D39" s="723" t="s">
        <v>513</v>
      </c>
      <c r="E39" s="71" t="s">
        <v>134</v>
      </c>
      <c r="F39" s="33" t="s">
        <v>103</v>
      </c>
      <c r="G39" s="33" t="s">
        <v>103</v>
      </c>
      <c r="H39" s="71" t="s">
        <v>130</v>
      </c>
      <c r="I39" s="70" t="s">
        <v>287</v>
      </c>
      <c r="J39" s="710" t="s">
        <v>252</v>
      </c>
      <c r="K39" s="710" t="s">
        <v>255</v>
      </c>
      <c r="L39" s="710">
        <v>3</v>
      </c>
    </row>
    <row r="40" spans="1:12" ht="46.5">
      <c r="A40" s="745"/>
      <c r="B40" s="724"/>
      <c r="C40" s="727"/>
      <c r="D40" s="724"/>
      <c r="E40" s="71" t="s">
        <v>134</v>
      </c>
      <c r="F40" s="33" t="s">
        <v>103</v>
      </c>
      <c r="G40" s="33" t="s">
        <v>103</v>
      </c>
      <c r="H40" s="71" t="s">
        <v>131</v>
      </c>
      <c r="I40" s="70" t="s">
        <v>288</v>
      </c>
      <c r="J40" s="710"/>
      <c r="K40" s="710"/>
      <c r="L40" s="710"/>
    </row>
    <row r="41" spans="1:12" ht="31">
      <c r="A41" s="745"/>
      <c r="B41" s="724"/>
      <c r="C41" s="727"/>
      <c r="D41" s="724"/>
      <c r="E41" s="71" t="s">
        <v>134</v>
      </c>
      <c r="F41" s="33" t="s">
        <v>103</v>
      </c>
      <c r="G41" s="33" t="s">
        <v>103</v>
      </c>
      <c r="H41" s="71" t="s">
        <v>132</v>
      </c>
      <c r="I41" s="70" t="s">
        <v>289</v>
      </c>
      <c r="J41" s="710"/>
      <c r="K41" s="710"/>
      <c r="L41" s="710"/>
    </row>
    <row r="42" spans="1:12" ht="62">
      <c r="A42" s="745"/>
      <c r="B42" s="724"/>
      <c r="C42" s="727"/>
      <c r="D42" s="724"/>
      <c r="E42" s="71" t="s">
        <v>134</v>
      </c>
      <c r="F42" s="33" t="s">
        <v>103</v>
      </c>
      <c r="G42" s="33" t="s">
        <v>103</v>
      </c>
      <c r="H42" s="71" t="s">
        <v>133</v>
      </c>
      <c r="I42" s="70" t="s">
        <v>290</v>
      </c>
      <c r="J42" s="710"/>
      <c r="K42" s="710"/>
      <c r="L42" s="710"/>
    </row>
    <row r="43" spans="1:12">
      <c r="A43" s="746"/>
      <c r="B43" s="730"/>
      <c r="C43" s="729"/>
      <c r="D43" s="730"/>
      <c r="E43" s="71" t="s">
        <v>134</v>
      </c>
      <c r="F43" s="33" t="s">
        <v>103</v>
      </c>
      <c r="G43" s="33" t="s">
        <v>103</v>
      </c>
      <c r="H43" s="71" t="s">
        <v>99</v>
      </c>
      <c r="I43" s="70" t="s">
        <v>291</v>
      </c>
      <c r="J43" s="710"/>
      <c r="K43" s="710"/>
      <c r="L43" s="710"/>
    </row>
    <row r="44" spans="1:12" ht="20">
      <c r="A44" s="83" t="s">
        <v>162</v>
      </c>
      <c r="B44" s="749" t="s">
        <v>163</v>
      </c>
      <c r="C44" s="750"/>
      <c r="D44" s="750"/>
      <c r="E44" s="750"/>
      <c r="F44" s="750"/>
      <c r="G44" s="750"/>
      <c r="H44" s="750"/>
      <c r="I44" s="750"/>
      <c r="J44" s="29"/>
      <c r="K44" s="29"/>
      <c r="L44" s="167">
        <f>L45</f>
        <v>2</v>
      </c>
    </row>
    <row r="45" spans="1:12" ht="77.5">
      <c r="A45" s="744"/>
      <c r="B45" s="723"/>
      <c r="C45" s="726">
        <v>1</v>
      </c>
      <c r="D45" s="723" t="s">
        <v>514</v>
      </c>
      <c r="E45" s="71" t="s">
        <v>134</v>
      </c>
      <c r="F45" s="33" t="s">
        <v>103</v>
      </c>
      <c r="G45" s="33" t="s">
        <v>103</v>
      </c>
      <c r="H45" s="71" t="s">
        <v>130</v>
      </c>
      <c r="I45" s="70" t="s">
        <v>293</v>
      </c>
      <c r="J45" s="710" t="s">
        <v>252</v>
      </c>
      <c r="K45" s="710" t="s">
        <v>255</v>
      </c>
      <c r="L45" s="710">
        <v>2</v>
      </c>
    </row>
    <row r="46" spans="1:12" ht="93">
      <c r="A46" s="745"/>
      <c r="B46" s="724"/>
      <c r="C46" s="727"/>
      <c r="D46" s="724"/>
      <c r="E46" s="71" t="s">
        <v>134</v>
      </c>
      <c r="F46" s="33" t="s">
        <v>103</v>
      </c>
      <c r="G46" s="33" t="s">
        <v>103</v>
      </c>
      <c r="H46" s="71" t="s">
        <v>131</v>
      </c>
      <c r="I46" s="70" t="s">
        <v>294</v>
      </c>
      <c r="J46" s="710"/>
      <c r="K46" s="710"/>
      <c r="L46" s="710"/>
    </row>
    <row r="47" spans="1:12" ht="31">
      <c r="A47" s="745"/>
      <c r="B47" s="724"/>
      <c r="C47" s="727"/>
      <c r="D47" s="724"/>
      <c r="E47" s="71" t="s">
        <v>134</v>
      </c>
      <c r="F47" s="33" t="s">
        <v>103</v>
      </c>
      <c r="G47" s="33" t="s">
        <v>103</v>
      </c>
      <c r="H47" s="71" t="s">
        <v>132</v>
      </c>
      <c r="I47" s="70" t="s">
        <v>295</v>
      </c>
      <c r="J47" s="710"/>
      <c r="K47" s="710"/>
      <c r="L47" s="710"/>
    </row>
    <row r="48" spans="1:12" ht="46.5">
      <c r="A48" s="745"/>
      <c r="B48" s="724"/>
      <c r="C48" s="727"/>
      <c r="D48" s="724"/>
      <c r="E48" s="71" t="s">
        <v>134</v>
      </c>
      <c r="F48" s="33" t="s">
        <v>103</v>
      </c>
      <c r="G48" s="33" t="s">
        <v>103</v>
      </c>
      <c r="H48" s="71" t="s">
        <v>133</v>
      </c>
      <c r="I48" s="70" t="s">
        <v>296</v>
      </c>
      <c r="J48" s="710"/>
      <c r="K48" s="710"/>
      <c r="L48" s="710"/>
    </row>
    <row r="49" spans="1:12" ht="46.5">
      <c r="A49" s="746"/>
      <c r="B49" s="730"/>
      <c r="C49" s="729"/>
      <c r="D49" s="730"/>
      <c r="E49" s="71" t="s">
        <v>134</v>
      </c>
      <c r="F49" s="33" t="s">
        <v>103</v>
      </c>
      <c r="G49" s="33" t="s">
        <v>103</v>
      </c>
      <c r="H49" s="71" t="s">
        <v>99</v>
      </c>
      <c r="I49" s="70" t="s">
        <v>297</v>
      </c>
      <c r="J49" s="710"/>
      <c r="K49" s="710"/>
      <c r="L49" s="710"/>
    </row>
    <row r="50" spans="1:12" ht="20">
      <c r="A50" s="84" t="s">
        <v>165</v>
      </c>
      <c r="B50" s="749" t="s">
        <v>166</v>
      </c>
      <c r="C50" s="750"/>
      <c r="D50" s="750"/>
      <c r="E50" s="750"/>
      <c r="F50" s="750"/>
      <c r="G50" s="750"/>
      <c r="H50" s="750"/>
      <c r="I50" s="750"/>
      <c r="J50" s="29"/>
      <c r="K50" s="29"/>
      <c r="L50" s="167">
        <f>AVERAGE(L51:L65)</f>
        <v>3.6666666666666665</v>
      </c>
    </row>
    <row r="51" spans="1:12" ht="46.5">
      <c r="A51" s="744"/>
      <c r="B51" s="723"/>
      <c r="C51" s="726">
        <v>1</v>
      </c>
      <c r="D51" s="723" t="s">
        <v>515</v>
      </c>
      <c r="E51" s="71" t="s">
        <v>134</v>
      </c>
      <c r="F51" s="33" t="s">
        <v>103</v>
      </c>
      <c r="G51" s="33" t="s">
        <v>103</v>
      </c>
      <c r="H51" s="71" t="s">
        <v>130</v>
      </c>
      <c r="I51" s="36" t="s">
        <v>298</v>
      </c>
      <c r="J51" s="710" t="s">
        <v>252</v>
      </c>
      <c r="K51" s="710" t="s">
        <v>255</v>
      </c>
      <c r="L51" s="710">
        <v>5</v>
      </c>
    </row>
    <row r="52" spans="1:12" ht="31">
      <c r="A52" s="745"/>
      <c r="B52" s="724"/>
      <c r="C52" s="727"/>
      <c r="D52" s="724"/>
      <c r="E52" s="71" t="s">
        <v>134</v>
      </c>
      <c r="F52" s="33" t="s">
        <v>103</v>
      </c>
      <c r="G52" s="33" t="s">
        <v>103</v>
      </c>
      <c r="H52" s="71" t="s">
        <v>131</v>
      </c>
      <c r="I52" s="36" t="s">
        <v>299</v>
      </c>
      <c r="J52" s="710"/>
      <c r="K52" s="710"/>
      <c r="L52" s="710"/>
    </row>
    <row r="53" spans="1:12" ht="46.5">
      <c r="A53" s="745"/>
      <c r="B53" s="724"/>
      <c r="C53" s="727"/>
      <c r="D53" s="724"/>
      <c r="E53" s="71" t="s">
        <v>134</v>
      </c>
      <c r="F53" s="33" t="s">
        <v>103</v>
      </c>
      <c r="G53" s="33" t="s">
        <v>103</v>
      </c>
      <c r="H53" s="71" t="s">
        <v>132</v>
      </c>
      <c r="I53" s="36" t="s">
        <v>300</v>
      </c>
      <c r="J53" s="710"/>
      <c r="K53" s="710"/>
      <c r="L53" s="710"/>
    </row>
    <row r="54" spans="1:12" ht="31">
      <c r="A54" s="745"/>
      <c r="B54" s="724"/>
      <c r="C54" s="727"/>
      <c r="D54" s="724"/>
      <c r="E54" s="71" t="s">
        <v>134</v>
      </c>
      <c r="F54" s="33" t="s">
        <v>103</v>
      </c>
      <c r="G54" s="33" t="s">
        <v>103</v>
      </c>
      <c r="H54" s="71" t="s">
        <v>133</v>
      </c>
      <c r="I54" s="36" t="s">
        <v>301</v>
      </c>
      <c r="J54" s="710"/>
      <c r="K54" s="710"/>
      <c r="L54" s="710"/>
    </row>
    <row r="55" spans="1:12" ht="31">
      <c r="A55" s="745"/>
      <c r="B55" s="724"/>
      <c r="C55" s="729"/>
      <c r="D55" s="724"/>
      <c r="E55" s="71" t="s">
        <v>134</v>
      </c>
      <c r="F55" s="33" t="s">
        <v>103</v>
      </c>
      <c r="G55" s="33" t="s">
        <v>103</v>
      </c>
      <c r="H55" s="71" t="s">
        <v>99</v>
      </c>
      <c r="I55" s="36" t="s">
        <v>302</v>
      </c>
      <c r="J55" s="710"/>
      <c r="K55" s="710"/>
      <c r="L55" s="710"/>
    </row>
    <row r="56" spans="1:12" ht="46.5">
      <c r="A56" s="745"/>
      <c r="B56" s="724"/>
      <c r="C56" s="726">
        <v>2</v>
      </c>
      <c r="D56" s="723" t="s">
        <v>168</v>
      </c>
      <c r="E56" s="69" t="s">
        <v>134</v>
      </c>
      <c r="F56" s="69" t="s">
        <v>135</v>
      </c>
      <c r="G56" s="48" t="s">
        <v>103</v>
      </c>
      <c r="H56" s="71" t="s">
        <v>130</v>
      </c>
      <c r="I56" s="51" t="s">
        <v>303</v>
      </c>
      <c r="J56" s="710" t="s">
        <v>252</v>
      </c>
      <c r="K56" s="710" t="s">
        <v>255</v>
      </c>
      <c r="L56" s="710">
        <v>3</v>
      </c>
    </row>
    <row r="57" spans="1:12" ht="46.5">
      <c r="A57" s="745"/>
      <c r="B57" s="724"/>
      <c r="C57" s="727"/>
      <c r="D57" s="724"/>
      <c r="E57" s="69" t="s">
        <v>134</v>
      </c>
      <c r="F57" s="69" t="s">
        <v>135</v>
      </c>
      <c r="G57" s="48" t="s">
        <v>103</v>
      </c>
      <c r="H57" s="71" t="s">
        <v>131</v>
      </c>
      <c r="I57" s="51" t="s">
        <v>304</v>
      </c>
      <c r="J57" s="710"/>
      <c r="K57" s="710"/>
      <c r="L57" s="710"/>
    </row>
    <row r="58" spans="1:12" ht="46.5">
      <c r="A58" s="745"/>
      <c r="B58" s="724"/>
      <c r="C58" s="727"/>
      <c r="D58" s="724"/>
      <c r="E58" s="69" t="s">
        <v>134</v>
      </c>
      <c r="F58" s="69" t="s">
        <v>135</v>
      </c>
      <c r="G58" s="48" t="s">
        <v>103</v>
      </c>
      <c r="H58" s="71" t="s">
        <v>132</v>
      </c>
      <c r="I58" s="51" t="s">
        <v>305</v>
      </c>
      <c r="J58" s="710"/>
      <c r="K58" s="710"/>
      <c r="L58" s="710"/>
    </row>
    <row r="59" spans="1:12" ht="46.5">
      <c r="A59" s="745"/>
      <c r="B59" s="724"/>
      <c r="C59" s="727"/>
      <c r="D59" s="724"/>
      <c r="E59" s="69" t="s">
        <v>134</v>
      </c>
      <c r="F59" s="69" t="s">
        <v>135</v>
      </c>
      <c r="G59" s="48" t="s">
        <v>103</v>
      </c>
      <c r="H59" s="71" t="s">
        <v>133</v>
      </c>
      <c r="I59" s="51" t="s">
        <v>306</v>
      </c>
      <c r="J59" s="710"/>
      <c r="K59" s="710"/>
      <c r="L59" s="710"/>
    </row>
    <row r="60" spans="1:12" ht="31">
      <c r="A60" s="745"/>
      <c r="B60" s="724"/>
      <c r="C60" s="729"/>
      <c r="D60" s="730"/>
      <c r="E60" s="69" t="s">
        <v>134</v>
      </c>
      <c r="F60" s="69" t="s">
        <v>135</v>
      </c>
      <c r="G60" s="48" t="s">
        <v>103</v>
      </c>
      <c r="H60" s="71" t="s">
        <v>99</v>
      </c>
      <c r="I60" s="51" t="s">
        <v>307</v>
      </c>
      <c r="J60" s="710"/>
      <c r="K60" s="710"/>
      <c r="L60" s="710"/>
    </row>
    <row r="61" spans="1:12">
      <c r="A61" s="745"/>
      <c r="B61" s="724"/>
      <c r="C61" s="711">
        <v>3</v>
      </c>
      <c r="D61" s="711" t="s">
        <v>170</v>
      </c>
      <c r="E61" s="69" t="s">
        <v>134</v>
      </c>
      <c r="F61" s="69" t="s">
        <v>135</v>
      </c>
      <c r="G61" s="48" t="s">
        <v>103</v>
      </c>
      <c r="H61" s="17" t="s">
        <v>130</v>
      </c>
      <c r="I61" s="19" t="s">
        <v>308</v>
      </c>
      <c r="J61" s="710" t="s">
        <v>252</v>
      </c>
      <c r="K61" s="710" t="s">
        <v>255</v>
      </c>
      <c r="L61" s="710">
        <v>3</v>
      </c>
    </row>
    <row r="62" spans="1:12" ht="28">
      <c r="A62" s="745"/>
      <c r="B62" s="724"/>
      <c r="C62" s="711"/>
      <c r="D62" s="711"/>
      <c r="E62" s="69" t="s">
        <v>134</v>
      </c>
      <c r="F62" s="69" t="s">
        <v>135</v>
      </c>
      <c r="G62" s="48" t="s">
        <v>103</v>
      </c>
      <c r="H62" s="17" t="s">
        <v>131</v>
      </c>
      <c r="I62" s="19" t="s">
        <v>309</v>
      </c>
      <c r="J62" s="710"/>
      <c r="K62" s="710"/>
      <c r="L62" s="710"/>
    </row>
    <row r="63" spans="1:12">
      <c r="A63" s="745"/>
      <c r="B63" s="724"/>
      <c r="C63" s="711"/>
      <c r="D63" s="711"/>
      <c r="E63" s="69" t="s">
        <v>134</v>
      </c>
      <c r="F63" s="69" t="s">
        <v>135</v>
      </c>
      <c r="G63" s="48" t="s">
        <v>103</v>
      </c>
      <c r="H63" s="17" t="s">
        <v>132</v>
      </c>
      <c r="I63" s="19" t="s">
        <v>310</v>
      </c>
      <c r="J63" s="710"/>
      <c r="K63" s="710"/>
      <c r="L63" s="710"/>
    </row>
    <row r="64" spans="1:12" ht="28">
      <c r="A64" s="745"/>
      <c r="B64" s="724"/>
      <c r="C64" s="711"/>
      <c r="D64" s="711"/>
      <c r="E64" s="69" t="s">
        <v>134</v>
      </c>
      <c r="F64" s="69" t="s">
        <v>135</v>
      </c>
      <c r="G64" s="48" t="s">
        <v>103</v>
      </c>
      <c r="H64" s="17" t="s">
        <v>133</v>
      </c>
      <c r="I64" s="19" t="s">
        <v>311</v>
      </c>
      <c r="J64" s="710"/>
      <c r="K64" s="710"/>
      <c r="L64" s="710"/>
    </row>
    <row r="65" spans="1:12" ht="28">
      <c r="A65" s="745"/>
      <c r="B65" s="724"/>
      <c r="C65" s="711"/>
      <c r="D65" s="711"/>
      <c r="E65" s="69" t="s">
        <v>134</v>
      </c>
      <c r="F65" s="69" t="s">
        <v>135</v>
      </c>
      <c r="G65" s="48" t="s">
        <v>103</v>
      </c>
      <c r="H65" s="17" t="s">
        <v>99</v>
      </c>
      <c r="I65" s="19" t="s">
        <v>312</v>
      </c>
      <c r="J65" s="710"/>
      <c r="K65" s="710"/>
      <c r="L65" s="710"/>
    </row>
    <row r="66" spans="1:12" ht="20">
      <c r="A66" s="78" t="s">
        <v>171</v>
      </c>
      <c r="B66" s="749" t="s">
        <v>172</v>
      </c>
      <c r="C66" s="750"/>
      <c r="D66" s="750"/>
      <c r="E66" s="750"/>
      <c r="F66" s="750"/>
      <c r="G66" s="750"/>
      <c r="H66" s="750"/>
      <c r="I66" s="750"/>
      <c r="J66" s="29"/>
      <c r="K66" s="29"/>
      <c r="L66" s="167">
        <f>L67</f>
        <v>3</v>
      </c>
    </row>
    <row r="67" spans="1:12" ht="31">
      <c r="A67" s="744"/>
      <c r="B67" s="723"/>
      <c r="C67" s="726">
        <v>1</v>
      </c>
      <c r="D67" s="723" t="s">
        <v>173</v>
      </c>
      <c r="E67" s="71" t="s">
        <v>134</v>
      </c>
      <c r="F67" s="33" t="s">
        <v>103</v>
      </c>
      <c r="G67" s="33" t="s">
        <v>103</v>
      </c>
      <c r="H67" s="71" t="s">
        <v>130</v>
      </c>
      <c r="I67" s="36" t="s">
        <v>313</v>
      </c>
      <c r="J67" s="710" t="s">
        <v>252</v>
      </c>
      <c r="K67" s="710" t="s">
        <v>255</v>
      </c>
      <c r="L67" s="710">
        <v>3</v>
      </c>
    </row>
    <row r="68" spans="1:12" ht="31">
      <c r="A68" s="745"/>
      <c r="B68" s="724"/>
      <c r="C68" s="727"/>
      <c r="D68" s="724"/>
      <c r="E68" s="71" t="s">
        <v>134</v>
      </c>
      <c r="F68" s="33" t="s">
        <v>103</v>
      </c>
      <c r="G68" s="33" t="s">
        <v>103</v>
      </c>
      <c r="H68" s="71" t="s">
        <v>131</v>
      </c>
      <c r="I68" s="36" t="s">
        <v>314</v>
      </c>
      <c r="J68" s="710"/>
      <c r="K68" s="710"/>
      <c r="L68" s="710"/>
    </row>
    <row r="69" spans="1:12" ht="31">
      <c r="A69" s="745"/>
      <c r="B69" s="724"/>
      <c r="C69" s="727"/>
      <c r="D69" s="724"/>
      <c r="E69" s="71" t="s">
        <v>134</v>
      </c>
      <c r="F69" s="33" t="s">
        <v>103</v>
      </c>
      <c r="G69" s="33" t="s">
        <v>103</v>
      </c>
      <c r="H69" s="71" t="s">
        <v>132</v>
      </c>
      <c r="I69" s="36" t="s">
        <v>315</v>
      </c>
      <c r="J69" s="710"/>
      <c r="K69" s="710"/>
      <c r="L69" s="710"/>
    </row>
    <row r="70" spans="1:12">
      <c r="A70" s="745"/>
      <c r="B70" s="724"/>
      <c r="C70" s="727"/>
      <c r="D70" s="724"/>
      <c r="E70" s="71" t="s">
        <v>134</v>
      </c>
      <c r="F70" s="33" t="s">
        <v>103</v>
      </c>
      <c r="G70" s="33" t="s">
        <v>103</v>
      </c>
      <c r="H70" s="71" t="s">
        <v>133</v>
      </c>
      <c r="I70" s="36" t="s">
        <v>316</v>
      </c>
      <c r="J70" s="710"/>
      <c r="K70" s="710"/>
      <c r="L70" s="710"/>
    </row>
    <row r="71" spans="1:12" ht="31">
      <c r="A71" s="746"/>
      <c r="B71" s="730"/>
      <c r="C71" s="729"/>
      <c r="D71" s="730"/>
      <c r="E71" s="71" t="s">
        <v>134</v>
      </c>
      <c r="F71" s="33" t="s">
        <v>103</v>
      </c>
      <c r="G71" s="33" t="s">
        <v>103</v>
      </c>
      <c r="H71" s="71" t="s">
        <v>99</v>
      </c>
      <c r="I71" s="36" t="s">
        <v>317</v>
      </c>
      <c r="J71" s="710"/>
      <c r="K71" s="710"/>
      <c r="L71" s="710"/>
    </row>
    <row r="72" spans="1:12" ht="20">
      <c r="A72" s="84" t="s">
        <v>174</v>
      </c>
      <c r="B72" s="749" t="s">
        <v>175</v>
      </c>
      <c r="C72" s="750"/>
      <c r="D72" s="750"/>
      <c r="E72" s="750"/>
      <c r="F72" s="750"/>
      <c r="G72" s="750"/>
      <c r="H72" s="750"/>
      <c r="I72" s="750"/>
      <c r="J72" s="29"/>
      <c r="K72" s="29"/>
      <c r="L72" s="167">
        <f>AVERAGE(L73:L82)</f>
        <v>3</v>
      </c>
    </row>
    <row r="73" spans="1:12" s="42" customFormat="1" ht="62">
      <c r="A73" s="751"/>
      <c r="B73" s="768"/>
      <c r="C73" s="765">
        <v>1</v>
      </c>
      <c r="D73" s="768" t="s">
        <v>516</v>
      </c>
      <c r="E73" s="71" t="s">
        <v>134</v>
      </c>
      <c r="F73" s="33" t="s">
        <v>103</v>
      </c>
      <c r="G73" s="33" t="s">
        <v>103</v>
      </c>
      <c r="H73" s="72" t="s">
        <v>130</v>
      </c>
      <c r="I73" s="50" t="s">
        <v>319</v>
      </c>
      <c r="J73" s="710" t="s">
        <v>252</v>
      </c>
      <c r="K73" s="710" t="s">
        <v>255</v>
      </c>
      <c r="L73" s="710">
        <v>3</v>
      </c>
    </row>
    <row r="74" spans="1:12" s="42" customFormat="1" ht="31">
      <c r="A74" s="752"/>
      <c r="B74" s="769"/>
      <c r="C74" s="766"/>
      <c r="D74" s="769"/>
      <c r="E74" s="71" t="s">
        <v>134</v>
      </c>
      <c r="F74" s="33" t="s">
        <v>103</v>
      </c>
      <c r="G74" s="33" t="s">
        <v>103</v>
      </c>
      <c r="H74" s="72" t="s">
        <v>131</v>
      </c>
      <c r="I74" s="74" t="s">
        <v>320</v>
      </c>
      <c r="J74" s="710"/>
      <c r="K74" s="710"/>
      <c r="L74" s="710"/>
    </row>
    <row r="75" spans="1:12" s="42" customFormat="1" ht="46.5">
      <c r="A75" s="752"/>
      <c r="B75" s="769"/>
      <c r="C75" s="766"/>
      <c r="D75" s="769"/>
      <c r="E75" s="71" t="s">
        <v>134</v>
      </c>
      <c r="F75" s="33" t="s">
        <v>103</v>
      </c>
      <c r="G75" s="33" t="s">
        <v>103</v>
      </c>
      <c r="H75" s="72" t="s">
        <v>132</v>
      </c>
      <c r="I75" s="50" t="s">
        <v>321</v>
      </c>
      <c r="J75" s="710"/>
      <c r="K75" s="710"/>
      <c r="L75" s="710"/>
    </row>
    <row r="76" spans="1:12" s="42" customFormat="1" ht="46.5">
      <c r="A76" s="752"/>
      <c r="B76" s="769"/>
      <c r="C76" s="766"/>
      <c r="D76" s="769"/>
      <c r="E76" s="71" t="s">
        <v>134</v>
      </c>
      <c r="F76" s="33" t="s">
        <v>103</v>
      </c>
      <c r="G76" s="33" t="s">
        <v>103</v>
      </c>
      <c r="H76" s="72" t="s">
        <v>133</v>
      </c>
      <c r="I76" s="50" t="s">
        <v>322</v>
      </c>
      <c r="J76" s="710"/>
      <c r="K76" s="710"/>
      <c r="L76" s="710"/>
    </row>
    <row r="77" spans="1:12" s="42" customFormat="1" ht="31">
      <c r="A77" s="752"/>
      <c r="B77" s="769"/>
      <c r="C77" s="767"/>
      <c r="D77" s="769"/>
      <c r="E77" s="71" t="s">
        <v>134</v>
      </c>
      <c r="F77" s="33" t="s">
        <v>103</v>
      </c>
      <c r="G77" s="33" t="s">
        <v>103</v>
      </c>
      <c r="H77" s="72" t="s">
        <v>99</v>
      </c>
      <c r="I77" s="50" t="s">
        <v>323</v>
      </c>
      <c r="J77" s="710"/>
      <c r="K77" s="710"/>
      <c r="L77" s="710"/>
    </row>
    <row r="78" spans="1:12" s="42" customFormat="1" ht="56">
      <c r="A78" s="752"/>
      <c r="B78" s="769"/>
      <c r="C78" s="714">
        <v>2</v>
      </c>
      <c r="D78" s="716" t="s">
        <v>324</v>
      </c>
      <c r="E78" s="69" t="s">
        <v>134</v>
      </c>
      <c r="F78" s="69" t="s">
        <v>135</v>
      </c>
      <c r="G78" s="48" t="s">
        <v>103</v>
      </c>
      <c r="H78" s="18" t="s">
        <v>130</v>
      </c>
      <c r="I78" s="20" t="s">
        <v>325</v>
      </c>
      <c r="J78" s="710" t="s">
        <v>252</v>
      </c>
      <c r="K78" s="710" t="s">
        <v>255</v>
      </c>
      <c r="L78" s="710">
        <v>3</v>
      </c>
    </row>
    <row r="79" spans="1:12" s="42" customFormat="1" ht="42">
      <c r="A79" s="752"/>
      <c r="B79" s="769"/>
      <c r="C79" s="714"/>
      <c r="D79" s="716"/>
      <c r="E79" s="69" t="s">
        <v>134</v>
      </c>
      <c r="F79" s="69" t="s">
        <v>135</v>
      </c>
      <c r="G79" s="48" t="s">
        <v>103</v>
      </c>
      <c r="H79" s="18" t="s">
        <v>131</v>
      </c>
      <c r="I79" s="20" t="s">
        <v>326</v>
      </c>
      <c r="J79" s="710"/>
      <c r="K79" s="710"/>
      <c r="L79" s="710"/>
    </row>
    <row r="80" spans="1:12" s="42" customFormat="1" ht="28">
      <c r="A80" s="752"/>
      <c r="B80" s="769"/>
      <c r="C80" s="714"/>
      <c r="D80" s="716"/>
      <c r="E80" s="69" t="s">
        <v>134</v>
      </c>
      <c r="F80" s="69" t="s">
        <v>135</v>
      </c>
      <c r="G80" s="48" t="s">
        <v>103</v>
      </c>
      <c r="H80" s="18" t="s">
        <v>132</v>
      </c>
      <c r="I80" s="20" t="s">
        <v>327</v>
      </c>
      <c r="J80" s="710"/>
      <c r="K80" s="710"/>
      <c r="L80" s="710"/>
    </row>
    <row r="81" spans="1:12" s="42" customFormat="1" ht="28">
      <c r="A81" s="752"/>
      <c r="B81" s="769"/>
      <c r="C81" s="714"/>
      <c r="D81" s="716"/>
      <c r="E81" s="69" t="s">
        <v>134</v>
      </c>
      <c r="F81" s="69" t="s">
        <v>135</v>
      </c>
      <c r="G81" s="48" t="s">
        <v>103</v>
      </c>
      <c r="H81" s="18" t="s">
        <v>133</v>
      </c>
      <c r="I81" s="20" t="s">
        <v>328</v>
      </c>
      <c r="J81" s="710"/>
      <c r="K81" s="710"/>
      <c r="L81" s="710"/>
    </row>
    <row r="82" spans="1:12" s="42" customFormat="1" ht="28">
      <c r="A82" s="752"/>
      <c r="B82" s="769"/>
      <c r="C82" s="714"/>
      <c r="D82" s="716"/>
      <c r="E82" s="69" t="s">
        <v>134</v>
      </c>
      <c r="F82" s="69" t="s">
        <v>135</v>
      </c>
      <c r="G82" s="48" t="s">
        <v>103</v>
      </c>
      <c r="H82" s="18" t="s">
        <v>99</v>
      </c>
      <c r="I82" s="20" t="s">
        <v>329</v>
      </c>
      <c r="J82" s="710"/>
      <c r="K82" s="710"/>
      <c r="L82" s="710"/>
    </row>
    <row r="83" spans="1:12" s="42" customFormat="1" ht="20">
      <c r="A83" s="85" t="s">
        <v>179</v>
      </c>
      <c r="B83" s="731" t="s">
        <v>180</v>
      </c>
      <c r="C83" s="732"/>
      <c r="D83" s="732"/>
      <c r="E83" s="732"/>
      <c r="F83" s="732"/>
      <c r="G83" s="732"/>
      <c r="H83" s="732"/>
      <c r="I83" s="732"/>
      <c r="J83" s="16"/>
      <c r="K83" s="16"/>
      <c r="L83" s="167">
        <f>AVERAGE(L84:L98)</f>
        <v>3</v>
      </c>
    </row>
    <row r="84" spans="1:12" ht="31">
      <c r="A84" s="744"/>
      <c r="B84" s="723"/>
      <c r="C84" s="710">
        <v>1</v>
      </c>
      <c r="D84" s="723" t="s">
        <v>330</v>
      </c>
      <c r="E84" s="69" t="s">
        <v>134</v>
      </c>
      <c r="F84" s="69" t="s">
        <v>135</v>
      </c>
      <c r="G84" s="48" t="s">
        <v>103</v>
      </c>
      <c r="H84" s="71" t="s">
        <v>130</v>
      </c>
      <c r="I84" s="51" t="s">
        <v>331</v>
      </c>
      <c r="J84" s="710" t="s">
        <v>252</v>
      </c>
      <c r="K84" s="710" t="s">
        <v>255</v>
      </c>
      <c r="L84" s="710">
        <v>3</v>
      </c>
    </row>
    <row r="85" spans="1:12" ht="31">
      <c r="A85" s="745"/>
      <c r="B85" s="724"/>
      <c r="C85" s="710"/>
      <c r="D85" s="724"/>
      <c r="E85" s="69" t="s">
        <v>134</v>
      </c>
      <c r="F85" s="69" t="s">
        <v>135</v>
      </c>
      <c r="G85" s="48" t="s">
        <v>103</v>
      </c>
      <c r="H85" s="71" t="s">
        <v>131</v>
      </c>
      <c r="I85" s="51" t="s">
        <v>332</v>
      </c>
      <c r="J85" s="710"/>
      <c r="K85" s="710"/>
      <c r="L85" s="710"/>
    </row>
    <row r="86" spans="1:12" ht="31">
      <c r="A86" s="745"/>
      <c r="B86" s="724"/>
      <c r="C86" s="710"/>
      <c r="D86" s="724"/>
      <c r="E86" s="69" t="s">
        <v>134</v>
      </c>
      <c r="F86" s="69" t="s">
        <v>135</v>
      </c>
      <c r="G86" s="48" t="s">
        <v>103</v>
      </c>
      <c r="H86" s="71" t="s">
        <v>132</v>
      </c>
      <c r="I86" s="51" t="s">
        <v>333</v>
      </c>
      <c r="J86" s="710"/>
      <c r="K86" s="710"/>
      <c r="L86" s="710"/>
    </row>
    <row r="87" spans="1:12" ht="31">
      <c r="A87" s="745"/>
      <c r="B87" s="724"/>
      <c r="C87" s="710"/>
      <c r="D87" s="724"/>
      <c r="E87" s="69" t="s">
        <v>134</v>
      </c>
      <c r="F87" s="69" t="s">
        <v>135</v>
      </c>
      <c r="G87" s="48" t="s">
        <v>103</v>
      </c>
      <c r="H87" s="71" t="s">
        <v>133</v>
      </c>
      <c r="I87" s="51" t="s">
        <v>334</v>
      </c>
      <c r="J87" s="710"/>
      <c r="K87" s="710"/>
      <c r="L87" s="710"/>
    </row>
    <row r="88" spans="1:12" ht="31">
      <c r="A88" s="745"/>
      <c r="B88" s="724"/>
      <c r="C88" s="710"/>
      <c r="D88" s="730"/>
      <c r="E88" s="69" t="s">
        <v>134</v>
      </c>
      <c r="F88" s="69" t="s">
        <v>135</v>
      </c>
      <c r="G88" s="48" t="s">
        <v>103</v>
      </c>
      <c r="H88" s="71" t="s">
        <v>99</v>
      </c>
      <c r="I88" s="51" t="s">
        <v>335</v>
      </c>
      <c r="J88" s="710"/>
      <c r="K88" s="710"/>
      <c r="L88" s="710"/>
    </row>
    <row r="89" spans="1:12" ht="31">
      <c r="A89" s="745"/>
      <c r="B89" s="724"/>
      <c r="C89" s="726">
        <v>2</v>
      </c>
      <c r="D89" s="723" t="s">
        <v>183</v>
      </c>
      <c r="E89" s="69" t="s">
        <v>134</v>
      </c>
      <c r="F89" s="69" t="s">
        <v>135</v>
      </c>
      <c r="G89" s="48" t="s">
        <v>103</v>
      </c>
      <c r="H89" s="71" t="s">
        <v>130</v>
      </c>
      <c r="I89" s="51" t="s">
        <v>336</v>
      </c>
      <c r="J89" s="710" t="s">
        <v>252</v>
      </c>
      <c r="K89" s="710" t="s">
        <v>255</v>
      </c>
      <c r="L89" s="710">
        <v>3</v>
      </c>
    </row>
    <row r="90" spans="1:12">
      <c r="A90" s="745"/>
      <c r="B90" s="724"/>
      <c r="C90" s="727"/>
      <c r="D90" s="724"/>
      <c r="E90" s="69" t="s">
        <v>134</v>
      </c>
      <c r="F90" s="69" t="s">
        <v>135</v>
      </c>
      <c r="G90" s="48" t="s">
        <v>103</v>
      </c>
      <c r="H90" s="71" t="s">
        <v>131</v>
      </c>
      <c r="I90" s="51" t="s">
        <v>337</v>
      </c>
      <c r="J90" s="710"/>
      <c r="K90" s="710"/>
      <c r="L90" s="710"/>
    </row>
    <row r="91" spans="1:12">
      <c r="A91" s="745"/>
      <c r="B91" s="724"/>
      <c r="C91" s="727"/>
      <c r="D91" s="724"/>
      <c r="E91" s="69" t="s">
        <v>134</v>
      </c>
      <c r="F91" s="69" t="s">
        <v>135</v>
      </c>
      <c r="G91" s="48" t="s">
        <v>103</v>
      </c>
      <c r="H91" s="71" t="s">
        <v>132</v>
      </c>
      <c r="I91" s="51" t="s">
        <v>338</v>
      </c>
      <c r="J91" s="710"/>
      <c r="K91" s="710"/>
      <c r="L91" s="710"/>
    </row>
    <row r="92" spans="1:12">
      <c r="A92" s="745"/>
      <c r="B92" s="724"/>
      <c r="C92" s="727"/>
      <c r="D92" s="724"/>
      <c r="E92" s="69" t="s">
        <v>134</v>
      </c>
      <c r="F92" s="69" t="s">
        <v>135</v>
      </c>
      <c r="G92" s="48" t="s">
        <v>103</v>
      </c>
      <c r="H92" s="71" t="s">
        <v>133</v>
      </c>
      <c r="I92" s="51" t="s">
        <v>339</v>
      </c>
      <c r="J92" s="710"/>
      <c r="K92" s="710"/>
      <c r="L92" s="710"/>
    </row>
    <row r="93" spans="1:12">
      <c r="A93" s="745"/>
      <c r="B93" s="724"/>
      <c r="C93" s="729"/>
      <c r="D93" s="730"/>
      <c r="E93" s="69" t="s">
        <v>134</v>
      </c>
      <c r="F93" s="69" t="s">
        <v>135</v>
      </c>
      <c r="G93" s="48" t="s">
        <v>103</v>
      </c>
      <c r="H93" s="71" t="s">
        <v>99</v>
      </c>
      <c r="I93" s="51" t="s">
        <v>340</v>
      </c>
      <c r="J93" s="710"/>
      <c r="K93" s="710"/>
      <c r="L93" s="710"/>
    </row>
    <row r="94" spans="1:12" ht="46.5">
      <c r="A94" s="745"/>
      <c r="B94" s="724"/>
      <c r="C94" s="726">
        <v>3</v>
      </c>
      <c r="D94" s="711" t="s">
        <v>341</v>
      </c>
      <c r="E94" s="69" t="s">
        <v>134</v>
      </c>
      <c r="F94" s="69" t="s">
        <v>135</v>
      </c>
      <c r="G94" s="48" t="s">
        <v>103</v>
      </c>
      <c r="H94" s="71" t="s">
        <v>130</v>
      </c>
      <c r="I94" s="36" t="s">
        <v>342</v>
      </c>
      <c r="J94" s="710" t="s">
        <v>252</v>
      </c>
      <c r="K94" s="710" t="s">
        <v>255</v>
      </c>
      <c r="L94" s="710">
        <v>3</v>
      </c>
    </row>
    <row r="95" spans="1:12" ht="62">
      <c r="A95" s="745"/>
      <c r="B95" s="724"/>
      <c r="C95" s="727"/>
      <c r="D95" s="711"/>
      <c r="E95" s="69" t="s">
        <v>134</v>
      </c>
      <c r="F95" s="69" t="s">
        <v>135</v>
      </c>
      <c r="G95" s="48" t="s">
        <v>103</v>
      </c>
      <c r="H95" s="71" t="s">
        <v>131</v>
      </c>
      <c r="I95" s="65" t="s">
        <v>343</v>
      </c>
      <c r="J95" s="710"/>
      <c r="K95" s="710"/>
      <c r="L95" s="710"/>
    </row>
    <row r="96" spans="1:12" ht="46.5">
      <c r="A96" s="745"/>
      <c r="B96" s="724"/>
      <c r="C96" s="727"/>
      <c r="D96" s="711"/>
      <c r="E96" s="69" t="s">
        <v>134</v>
      </c>
      <c r="F96" s="69" t="s">
        <v>135</v>
      </c>
      <c r="G96" s="48" t="s">
        <v>103</v>
      </c>
      <c r="H96" s="71" t="s">
        <v>132</v>
      </c>
      <c r="I96" s="65" t="s">
        <v>344</v>
      </c>
      <c r="J96" s="710"/>
      <c r="K96" s="710"/>
      <c r="L96" s="710"/>
    </row>
    <row r="97" spans="1:12" ht="46.5">
      <c r="A97" s="745"/>
      <c r="B97" s="724"/>
      <c r="C97" s="727"/>
      <c r="D97" s="711"/>
      <c r="E97" s="69" t="s">
        <v>134</v>
      </c>
      <c r="F97" s="69" t="s">
        <v>135</v>
      </c>
      <c r="G97" s="48" t="s">
        <v>103</v>
      </c>
      <c r="H97" s="71" t="s">
        <v>133</v>
      </c>
      <c r="I97" s="65" t="s">
        <v>345</v>
      </c>
      <c r="J97" s="710"/>
      <c r="K97" s="710"/>
      <c r="L97" s="710"/>
    </row>
    <row r="98" spans="1:12" ht="46.5">
      <c r="A98" s="745"/>
      <c r="B98" s="724"/>
      <c r="C98" s="729"/>
      <c r="D98" s="711"/>
      <c r="E98" s="69" t="s">
        <v>134</v>
      </c>
      <c r="F98" s="69" t="s">
        <v>135</v>
      </c>
      <c r="G98" s="48" t="s">
        <v>103</v>
      </c>
      <c r="H98" s="71" t="s">
        <v>99</v>
      </c>
      <c r="I98" s="65" t="s">
        <v>636</v>
      </c>
      <c r="J98" s="710"/>
      <c r="K98" s="710"/>
      <c r="L98" s="710"/>
    </row>
    <row r="99" spans="1:12" ht="20">
      <c r="A99" s="85" t="s">
        <v>186</v>
      </c>
      <c r="B99" s="731" t="s">
        <v>187</v>
      </c>
      <c r="C99" s="732"/>
      <c r="D99" s="732"/>
      <c r="E99" s="732"/>
      <c r="F99" s="732"/>
      <c r="G99" s="732"/>
      <c r="H99" s="732"/>
      <c r="I99" s="732"/>
      <c r="J99" s="16"/>
      <c r="K99" s="16"/>
      <c r="L99" s="167">
        <f>AVERAGE(L100:L124)</f>
        <v>3</v>
      </c>
    </row>
    <row r="100" spans="1:12" ht="46.5">
      <c r="A100" s="745"/>
      <c r="B100" s="724"/>
      <c r="C100" s="710">
        <v>1</v>
      </c>
      <c r="D100" s="711" t="s">
        <v>188</v>
      </c>
      <c r="E100" s="69" t="s">
        <v>134</v>
      </c>
      <c r="F100" s="69" t="s">
        <v>135</v>
      </c>
      <c r="G100" s="48" t="s">
        <v>103</v>
      </c>
      <c r="H100" s="71" t="s">
        <v>130</v>
      </c>
      <c r="I100" s="51" t="s">
        <v>346</v>
      </c>
      <c r="J100" s="710" t="s">
        <v>252</v>
      </c>
      <c r="K100" s="710" t="s">
        <v>255</v>
      </c>
      <c r="L100" s="710">
        <v>3</v>
      </c>
    </row>
    <row r="101" spans="1:12" ht="31">
      <c r="A101" s="745"/>
      <c r="B101" s="724"/>
      <c r="C101" s="710"/>
      <c r="D101" s="711"/>
      <c r="E101" s="69" t="s">
        <v>134</v>
      </c>
      <c r="F101" s="69" t="s">
        <v>135</v>
      </c>
      <c r="G101" s="48" t="s">
        <v>103</v>
      </c>
      <c r="H101" s="71" t="s">
        <v>131</v>
      </c>
      <c r="I101" s="51" t="s">
        <v>347</v>
      </c>
      <c r="J101" s="710"/>
      <c r="K101" s="710"/>
      <c r="L101" s="710"/>
    </row>
    <row r="102" spans="1:12" ht="31">
      <c r="A102" s="745"/>
      <c r="B102" s="724"/>
      <c r="C102" s="710"/>
      <c r="D102" s="711"/>
      <c r="E102" s="69" t="s">
        <v>134</v>
      </c>
      <c r="F102" s="69" t="s">
        <v>135</v>
      </c>
      <c r="G102" s="48" t="s">
        <v>103</v>
      </c>
      <c r="H102" s="71" t="s">
        <v>132</v>
      </c>
      <c r="I102" s="51" t="s">
        <v>348</v>
      </c>
      <c r="J102" s="710"/>
      <c r="K102" s="710"/>
      <c r="L102" s="710"/>
    </row>
    <row r="103" spans="1:12" ht="31">
      <c r="A103" s="745"/>
      <c r="B103" s="724"/>
      <c r="C103" s="710"/>
      <c r="D103" s="711"/>
      <c r="E103" s="69" t="s">
        <v>134</v>
      </c>
      <c r="F103" s="69" t="s">
        <v>135</v>
      </c>
      <c r="G103" s="48" t="s">
        <v>103</v>
      </c>
      <c r="H103" s="71" t="s">
        <v>133</v>
      </c>
      <c r="I103" s="51" t="s">
        <v>349</v>
      </c>
      <c r="J103" s="710"/>
      <c r="K103" s="710"/>
      <c r="L103" s="710"/>
    </row>
    <row r="104" spans="1:12" ht="31">
      <c r="A104" s="745"/>
      <c r="B104" s="724"/>
      <c r="C104" s="710"/>
      <c r="D104" s="711"/>
      <c r="E104" s="69" t="s">
        <v>134</v>
      </c>
      <c r="F104" s="69" t="s">
        <v>135</v>
      </c>
      <c r="G104" s="48" t="s">
        <v>103</v>
      </c>
      <c r="H104" s="71" t="s">
        <v>99</v>
      </c>
      <c r="I104" s="51" t="s">
        <v>350</v>
      </c>
      <c r="J104" s="710"/>
      <c r="K104" s="710"/>
      <c r="L104" s="710"/>
    </row>
    <row r="105" spans="1:12" ht="46.5">
      <c r="A105" s="745"/>
      <c r="B105" s="724"/>
      <c r="C105" s="710">
        <v>2</v>
      </c>
      <c r="D105" s="711" t="s">
        <v>351</v>
      </c>
      <c r="E105" s="69" t="s">
        <v>134</v>
      </c>
      <c r="F105" s="69" t="s">
        <v>135</v>
      </c>
      <c r="G105" s="48" t="s">
        <v>103</v>
      </c>
      <c r="H105" s="71" t="s">
        <v>130</v>
      </c>
      <c r="I105" s="51" t="s">
        <v>352</v>
      </c>
      <c r="J105" s="710" t="s">
        <v>252</v>
      </c>
      <c r="K105" s="710" t="s">
        <v>255</v>
      </c>
      <c r="L105" s="710">
        <v>3</v>
      </c>
    </row>
    <row r="106" spans="1:12" ht="31">
      <c r="A106" s="745"/>
      <c r="B106" s="724"/>
      <c r="C106" s="710"/>
      <c r="D106" s="711"/>
      <c r="E106" s="69" t="s">
        <v>134</v>
      </c>
      <c r="F106" s="69" t="s">
        <v>135</v>
      </c>
      <c r="G106" s="48" t="s">
        <v>103</v>
      </c>
      <c r="H106" s="71" t="s">
        <v>131</v>
      </c>
      <c r="I106" s="51" t="s">
        <v>353</v>
      </c>
      <c r="J106" s="710"/>
      <c r="K106" s="710"/>
      <c r="L106" s="710"/>
    </row>
    <row r="107" spans="1:12" ht="46.5">
      <c r="A107" s="745"/>
      <c r="B107" s="724"/>
      <c r="C107" s="710"/>
      <c r="D107" s="711"/>
      <c r="E107" s="69" t="s">
        <v>134</v>
      </c>
      <c r="F107" s="69" t="s">
        <v>135</v>
      </c>
      <c r="G107" s="48" t="s">
        <v>103</v>
      </c>
      <c r="H107" s="71" t="s">
        <v>132</v>
      </c>
      <c r="I107" s="51" t="s">
        <v>354</v>
      </c>
      <c r="J107" s="710"/>
      <c r="K107" s="710"/>
      <c r="L107" s="710"/>
    </row>
    <row r="108" spans="1:12" ht="31">
      <c r="A108" s="745"/>
      <c r="B108" s="724"/>
      <c r="C108" s="710"/>
      <c r="D108" s="711"/>
      <c r="E108" s="69" t="s">
        <v>134</v>
      </c>
      <c r="F108" s="69" t="s">
        <v>135</v>
      </c>
      <c r="G108" s="48" t="s">
        <v>103</v>
      </c>
      <c r="H108" s="71" t="s">
        <v>133</v>
      </c>
      <c r="I108" s="51" t="s">
        <v>355</v>
      </c>
      <c r="J108" s="710"/>
      <c r="K108" s="710"/>
      <c r="L108" s="710"/>
    </row>
    <row r="109" spans="1:12" ht="31">
      <c r="A109" s="745"/>
      <c r="B109" s="724"/>
      <c r="C109" s="710"/>
      <c r="D109" s="711"/>
      <c r="E109" s="69" t="s">
        <v>134</v>
      </c>
      <c r="F109" s="69" t="s">
        <v>135</v>
      </c>
      <c r="G109" s="48" t="s">
        <v>103</v>
      </c>
      <c r="H109" s="71" t="s">
        <v>99</v>
      </c>
      <c r="I109" s="51" t="s">
        <v>356</v>
      </c>
      <c r="J109" s="710"/>
      <c r="K109" s="710"/>
      <c r="L109" s="710"/>
    </row>
    <row r="110" spans="1:12" ht="46.5">
      <c r="A110" s="745"/>
      <c r="B110" s="724"/>
      <c r="C110" s="710">
        <v>3</v>
      </c>
      <c r="D110" s="711" t="s">
        <v>357</v>
      </c>
      <c r="E110" s="69" t="s">
        <v>134</v>
      </c>
      <c r="F110" s="69" t="s">
        <v>135</v>
      </c>
      <c r="G110" s="48" t="s">
        <v>103</v>
      </c>
      <c r="H110" s="71" t="s">
        <v>130</v>
      </c>
      <c r="I110" s="51" t="s">
        <v>358</v>
      </c>
      <c r="J110" s="710" t="s">
        <v>252</v>
      </c>
      <c r="K110" s="710" t="s">
        <v>255</v>
      </c>
      <c r="L110" s="710">
        <v>3</v>
      </c>
    </row>
    <row r="111" spans="1:12" ht="46.5">
      <c r="A111" s="745"/>
      <c r="B111" s="724"/>
      <c r="C111" s="710"/>
      <c r="D111" s="711"/>
      <c r="E111" s="69" t="s">
        <v>134</v>
      </c>
      <c r="F111" s="69" t="s">
        <v>135</v>
      </c>
      <c r="G111" s="48" t="s">
        <v>103</v>
      </c>
      <c r="H111" s="71" t="s">
        <v>131</v>
      </c>
      <c r="I111" s="51" t="s">
        <v>359</v>
      </c>
      <c r="J111" s="710"/>
      <c r="K111" s="710"/>
      <c r="L111" s="710"/>
    </row>
    <row r="112" spans="1:12" ht="46.5">
      <c r="A112" s="745"/>
      <c r="B112" s="724"/>
      <c r="C112" s="710"/>
      <c r="D112" s="711"/>
      <c r="E112" s="69" t="s">
        <v>134</v>
      </c>
      <c r="F112" s="69" t="s">
        <v>135</v>
      </c>
      <c r="G112" s="48" t="s">
        <v>103</v>
      </c>
      <c r="H112" s="71" t="s">
        <v>132</v>
      </c>
      <c r="I112" s="51" t="s">
        <v>360</v>
      </c>
      <c r="J112" s="710"/>
      <c r="K112" s="710"/>
      <c r="L112" s="710"/>
    </row>
    <row r="113" spans="1:12" ht="46.5">
      <c r="A113" s="745"/>
      <c r="B113" s="724"/>
      <c r="C113" s="710"/>
      <c r="D113" s="711"/>
      <c r="E113" s="69" t="s">
        <v>134</v>
      </c>
      <c r="F113" s="69" t="s">
        <v>135</v>
      </c>
      <c r="G113" s="48" t="s">
        <v>103</v>
      </c>
      <c r="H113" s="71" t="s">
        <v>133</v>
      </c>
      <c r="I113" s="51" t="s">
        <v>361</v>
      </c>
      <c r="J113" s="710"/>
      <c r="K113" s="710"/>
      <c r="L113" s="710"/>
    </row>
    <row r="114" spans="1:12" ht="46.5">
      <c r="A114" s="745"/>
      <c r="B114" s="724"/>
      <c r="C114" s="710"/>
      <c r="D114" s="711"/>
      <c r="E114" s="69" t="s">
        <v>134</v>
      </c>
      <c r="F114" s="69" t="s">
        <v>135</v>
      </c>
      <c r="G114" s="48" t="s">
        <v>103</v>
      </c>
      <c r="H114" s="71" t="s">
        <v>99</v>
      </c>
      <c r="I114" s="51" t="s">
        <v>362</v>
      </c>
      <c r="J114" s="710"/>
      <c r="K114" s="710"/>
      <c r="L114" s="710"/>
    </row>
    <row r="115" spans="1:12" ht="46.5">
      <c r="A115" s="745"/>
      <c r="B115" s="724"/>
      <c r="C115" s="710">
        <v>4</v>
      </c>
      <c r="D115" s="711" t="s">
        <v>191</v>
      </c>
      <c r="E115" s="69" t="s">
        <v>134</v>
      </c>
      <c r="F115" s="69" t="s">
        <v>135</v>
      </c>
      <c r="G115" s="48" t="s">
        <v>103</v>
      </c>
      <c r="H115" s="71" t="s">
        <v>130</v>
      </c>
      <c r="I115" s="51" t="s">
        <v>363</v>
      </c>
      <c r="J115" s="710" t="s">
        <v>252</v>
      </c>
      <c r="K115" s="710" t="s">
        <v>255</v>
      </c>
      <c r="L115" s="710">
        <v>3</v>
      </c>
    </row>
    <row r="116" spans="1:12" ht="31">
      <c r="A116" s="745"/>
      <c r="B116" s="724"/>
      <c r="C116" s="710"/>
      <c r="D116" s="711"/>
      <c r="E116" s="69" t="s">
        <v>134</v>
      </c>
      <c r="F116" s="69" t="s">
        <v>135</v>
      </c>
      <c r="G116" s="48" t="s">
        <v>103</v>
      </c>
      <c r="H116" s="71" t="s">
        <v>131</v>
      </c>
      <c r="I116" s="51" t="s">
        <v>364</v>
      </c>
      <c r="J116" s="710"/>
      <c r="K116" s="710"/>
      <c r="L116" s="710"/>
    </row>
    <row r="117" spans="1:12" ht="46.5">
      <c r="A117" s="745"/>
      <c r="B117" s="724"/>
      <c r="C117" s="710"/>
      <c r="D117" s="711"/>
      <c r="E117" s="69" t="s">
        <v>134</v>
      </c>
      <c r="F117" s="69" t="s">
        <v>135</v>
      </c>
      <c r="G117" s="48" t="s">
        <v>103</v>
      </c>
      <c r="H117" s="71" t="s">
        <v>132</v>
      </c>
      <c r="I117" s="51" t="s">
        <v>365</v>
      </c>
      <c r="J117" s="710"/>
      <c r="K117" s="710"/>
      <c r="L117" s="710"/>
    </row>
    <row r="118" spans="1:12" ht="31">
      <c r="A118" s="745"/>
      <c r="B118" s="724"/>
      <c r="C118" s="710"/>
      <c r="D118" s="711"/>
      <c r="E118" s="69" t="s">
        <v>134</v>
      </c>
      <c r="F118" s="69" t="s">
        <v>135</v>
      </c>
      <c r="G118" s="48" t="s">
        <v>103</v>
      </c>
      <c r="H118" s="71" t="s">
        <v>133</v>
      </c>
      <c r="I118" s="51" t="s">
        <v>366</v>
      </c>
      <c r="J118" s="710"/>
      <c r="K118" s="710"/>
      <c r="L118" s="710"/>
    </row>
    <row r="119" spans="1:12" ht="31">
      <c r="A119" s="745"/>
      <c r="B119" s="724"/>
      <c r="C119" s="710"/>
      <c r="D119" s="711"/>
      <c r="E119" s="69" t="s">
        <v>134</v>
      </c>
      <c r="F119" s="69" t="s">
        <v>135</v>
      </c>
      <c r="G119" s="48" t="s">
        <v>103</v>
      </c>
      <c r="H119" s="71" t="s">
        <v>99</v>
      </c>
      <c r="I119" s="51" t="s">
        <v>367</v>
      </c>
      <c r="J119" s="710"/>
      <c r="K119" s="710"/>
      <c r="L119" s="710"/>
    </row>
    <row r="120" spans="1:12" ht="31">
      <c r="A120" s="745"/>
      <c r="B120" s="724"/>
      <c r="C120" s="710">
        <v>5</v>
      </c>
      <c r="D120" s="711" t="s">
        <v>192</v>
      </c>
      <c r="E120" s="69" t="s">
        <v>134</v>
      </c>
      <c r="F120" s="69" t="s">
        <v>135</v>
      </c>
      <c r="G120" s="48" t="s">
        <v>103</v>
      </c>
      <c r="H120" s="71" t="s">
        <v>130</v>
      </c>
      <c r="I120" s="51" t="s">
        <v>368</v>
      </c>
      <c r="J120" s="710" t="s">
        <v>252</v>
      </c>
      <c r="K120" s="710" t="s">
        <v>255</v>
      </c>
      <c r="L120" s="710">
        <v>3</v>
      </c>
    </row>
    <row r="121" spans="1:12" ht="31">
      <c r="A121" s="745"/>
      <c r="B121" s="724"/>
      <c r="C121" s="710"/>
      <c r="D121" s="711"/>
      <c r="E121" s="69" t="s">
        <v>134</v>
      </c>
      <c r="F121" s="69" t="s">
        <v>135</v>
      </c>
      <c r="G121" s="48" t="s">
        <v>103</v>
      </c>
      <c r="H121" s="71" t="s">
        <v>131</v>
      </c>
      <c r="I121" s="51" t="s">
        <v>369</v>
      </c>
      <c r="J121" s="710"/>
      <c r="K121" s="710"/>
      <c r="L121" s="710"/>
    </row>
    <row r="122" spans="1:12" ht="31">
      <c r="A122" s="745"/>
      <c r="B122" s="724"/>
      <c r="C122" s="710"/>
      <c r="D122" s="711"/>
      <c r="E122" s="69" t="s">
        <v>134</v>
      </c>
      <c r="F122" s="69" t="s">
        <v>135</v>
      </c>
      <c r="G122" s="48" t="s">
        <v>103</v>
      </c>
      <c r="H122" s="71" t="s">
        <v>132</v>
      </c>
      <c r="I122" s="51" t="s">
        <v>370</v>
      </c>
      <c r="J122" s="710"/>
      <c r="K122" s="710"/>
      <c r="L122" s="710"/>
    </row>
    <row r="123" spans="1:12" ht="31">
      <c r="A123" s="745"/>
      <c r="B123" s="724"/>
      <c r="C123" s="710"/>
      <c r="D123" s="711"/>
      <c r="E123" s="69" t="s">
        <v>134</v>
      </c>
      <c r="F123" s="69" t="s">
        <v>135</v>
      </c>
      <c r="G123" s="48" t="s">
        <v>103</v>
      </c>
      <c r="H123" s="71" t="s">
        <v>133</v>
      </c>
      <c r="I123" s="51" t="s">
        <v>371</v>
      </c>
      <c r="J123" s="710"/>
      <c r="K123" s="710"/>
      <c r="L123" s="710"/>
    </row>
    <row r="124" spans="1:12" ht="31">
      <c r="A124" s="745"/>
      <c r="B124" s="724"/>
      <c r="C124" s="710"/>
      <c r="D124" s="711"/>
      <c r="E124" s="69" t="s">
        <v>134</v>
      </c>
      <c r="F124" s="69" t="s">
        <v>135</v>
      </c>
      <c r="G124" s="48" t="s">
        <v>103</v>
      </c>
      <c r="H124" s="71" t="s">
        <v>99</v>
      </c>
      <c r="I124" s="51" t="s">
        <v>372</v>
      </c>
      <c r="J124" s="710"/>
      <c r="K124" s="710"/>
      <c r="L124" s="710"/>
    </row>
    <row r="125" spans="1:12" ht="20">
      <c r="A125" s="85" t="s">
        <v>194</v>
      </c>
      <c r="B125" s="731" t="s">
        <v>494</v>
      </c>
      <c r="C125" s="732"/>
      <c r="D125" s="732"/>
      <c r="E125" s="732"/>
      <c r="F125" s="732"/>
      <c r="G125" s="732"/>
      <c r="H125" s="732"/>
      <c r="I125" s="732"/>
      <c r="J125" s="16"/>
      <c r="K125" s="16"/>
      <c r="L125" s="167">
        <f>L126</f>
        <v>3</v>
      </c>
    </row>
    <row r="126" spans="1:12" ht="31">
      <c r="A126" s="744"/>
      <c r="B126" s="723"/>
      <c r="C126" s="726">
        <v>1</v>
      </c>
      <c r="D126" s="723" t="s">
        <v>517</v>
      </c>
      <c r="E126" s="72" t="s">
        <v>134</v>
      </c>
      <c r="F126" s="63" t="s">
        <v>103</v>
      </c>
      <c r="G126" s="63" t="s">
        <v>103</v>
      </c>
      <c r="H126" s="71" t="s">
        <v>130</v>
      </c>
      <c r="I126" s="70" t="s">
        <v>374</v>
      </c>
      <c r="J126" s="710" t="s">
        <v>252</v>
      </c>
      <c r="K126" s="710" t="s">
        <v>255</v>
      </c>
      <c r="L126" s="710">
        <v>3</v>
      </c>
    </row>
    <row r="127" spans="1:12" ht="31">
      <c r="A127" s="745"/>
      <c r="B127" s="724"/>
      <c r="C127" s="727"/>
      <c r="D127" s="724"/>
      <c r="E127" s="72" t="s">
        <v>134</v>
      </c>
      <c r="F127" s="63" t="s">
        <v>103</v>
      </c>
      <c r="G127" s="63" t="s">
        <v>103</v>
      </c>
      <c r="H127" s="71" t="s">
        <v>131</v>
      </c>
      <c r="I127" s="70" t="s">
        <v>375</v>
      </c>
      <c r="J127" s="710"/>
      <c r="K127" s="710"/>
      <c r="L127" s="710"/>
    </row>
    <row r="128" spans="1:12" ht="46.5">
      <c r="A128" s="745"/>
      <c r="B128" s="724"/>
      <c r="C128" s="727"/>
      <c r="D128" s="724"/>
      <c r="E128" s="72" t="s">
        <v>134</v>
      </c>
      <c r="F128" s="63" t="s">
        <v>103</v>
      </c>
      <c r="G128" s="63" t="s">
        <v>103</v>
      </c>
      <c r="H128" s="71" t="s">
        <v>132</v>
      </c>
      <c r="I128" s="70" t="s">
        <v>376</v>
      </c>
      <c r="J128" s="710"/>
      <c r="K128" s="710"/>
      <c r="L128" s="710"/>
    </row>
    <row r="129" spans="1:12" ht="31">
      <c r="A129" s="745"/>
      <c r="B129" s="724"/>
      <c r="C129" s="727"/>
      <c r="D129" s="724"/>
      <c r="E129" s="72" t="s">
        <v>134</v>
      </c>
      <c r="F129" s="63" t="s">
        <v>103</v>
      </c>
      <c r="G129" s="63" t="s">
        <v>103</v>
      </c>
      <c r="H129" s="71" t="s">
        <v>133</v>
      </c>
      <c r="I129" s="70" t="s">
        <v>377</v>
      </c>
      <c r="J129" s="710"/>
      <c r="K129" s="710"/>
      <c r="L129" s="710"/>
    </row>
    <row r="130" spans="1:12" ht="46.5">
      <c r="A130" s="746"/>
      <c r="B130" s="730"/>
      <c r="C130" s="729"/>
      <c r="D130" s="730"/>
      <c r="E130" s="72" t="s">
        <v>134</v>
      </c>
      <c r="F130" s="63" t="s">
        <v>103</v>
      </c>
      <c r="G130" s="63" t="s">
        <v>103</v>
      </c>
      <c r="H130" s="71" t="s">
        <v>99</v>
      </c>
      <c r="I130" s="70" t="s">
        <v>378</v>
      </c>
      <c r="J130" s="710"/>
      <c r="K130" s="710"/>
      <c r="L130" s="710"/>
    </row>
    <row r="131" spans="1:12" ht="20">
      <c r="A131" s="85" t="s">
        <v>197</v>
      </c>
      <c r="B131" s="731" t="s">
        <v>198</v>
      </c>
      <c r="C131" s="732"/>
      <c r="D131" s="732"/>
      <c r="E131" s="732"/>
      <c r="F131" s="732"/>
      <c r="G131" s="732"/>
      <c r="H131" s="732"/>
      <c r="I131" s="732"/>
      <c r="J131" s="29"/>
      <c r="K131" s="29"/>
      <c r="L131" s="167">
        <f>L132</f>
        <v>3</v>
      </c>
    </row>
    <row r="132" spans="1:12" ht="46.5">
      <c r="A132" s="744"/>
      <c r="B132" s="723"/>
      <c r="C132" s="726">
        <v>1</v>
      </c>
      <c r="D132" s="723" t="s">
        <v>518</v>
      </c>
      <c r="E132" s="71" t="s">
        <v>134</v>
      </c>
      <c r="F132" s="33" t="s">
        <v>103</v>
      </c>
      <c r="G132" s="33" t="s">
        <v>103</v>
      </c>
      <c r="H132" s="71" t="s">
        <v>130</v>
      </c>
      <c r="I132" s="36" t="s">
        <v>379</v>
      </c>
      <c r="J132" s="710" t="s">
        <v>252</v>
      </c>
      <c r="K132" s="710" t="s">
        <v>255</v>
      </c>
      <c r="L132" s="710">
        <v>3</v>
      </c>
    </row>
    <row r="133" spans="1:12" ht="31">
      <c r="A133" s="745"/>
      <c r="B133" s="724"/>
      <c r="C133" s="727"/>
      <c r="D133" s="724"/>
      <c r="E133" s="71" t="s">
        <v>134</v>
      </c>
      <c r="F133" s="33" t="s">
        <v>103</v>
      </c>
      <c r="G133" s="33" t="s">
        <v>103</v>
      </c>
      <c r="H133" s="71" t="s">
        <v>131</v>
      </c>
      <c r="I133" s="36" t="s">
        <v>380</v>
      </c>
      <c r="J133" s="710"/>
      <c r="K133" s="710"/>
      <c r="L133" s="710"/>
    </row>
    <row r="134" spans="1:12" ht="31">
      <c r="A134" s="745"/>
      <c r="B134" s="724"/>
      <c r="C134" s="727"/>
      <c r="D134" s="724"/>
      <c r="E134" s="71" t="s">
        <v>134</v>
      </c>
      <c r="F134" s="33" t="s">
        <v>103</v>
      </c>
      <c r="G134" s="33" t="s">
        <v>103</v>
      </c>
      <c r="H134" s="71" t="s">
        <v>132</v>
      </c>
      <c r="I134" s="36" t="s">
        <v>381</v>
      </c>
      <c r="J134" s="710"/>
      <c r="K134" s="710"/>
      <c r="L134" s="710"/>
    </row>
    <row r="135" spans="1:12" ht="31">
      <c r="A135" s="745"/>
      <c r="B135" s="724"/>
      <c r="C135" s="727"/>
      <c r="D135" s="724"/>
      <c r="E135" s="71" t="s">
        <v>134</v>
      </c>
      <c r="F135" s="33" t="s">
        <v>103</v>
      </c>
      <c r="G135" s="33" t="s">
        <v>103</v>
      </c>
      <c r="H135" s="71" t="s">
        <v>133</v>
      </c>
      <c r="I135" s="36" t="s">
        <v>382</v>
      </c>
      <c r="J135" s="710"/>
      <c r="K135" s="710"/>
      <c r="L135" s="710"/>
    </row>
    <row r="136" spans="1:12" ht="31">
      <c r="A136" s="746"/>
      <c r="B136" s="730"/>
      <c r="C136" s="729"/>
      <c r="D136" s="730"/>
      <c r="E136" s="71" t="s">
        <v>134</v>
      </c>
      <c r="F136" s="33" t="s">
        <v>103</v>
      </c>
      <c r="G136" s="33" t="s">
        <v>103</v>
      </c>
      <c r="H136" s="71" t="s">
        <v>99</v>
      </c>
      <c r="I136" s="36" t="s">
        <v>383</v>
      </c>
      <c r="J136" s="710"/>
      <c r="K136" s="710"/>
      <c r="L136" s="710"/>
    </row>
    <row r="137" spans="1:12" ht="20">
      <c r="A137" s="85" t="s">
        <v>200</v>
      </c>
      <c r="B137" s="731" t="s">
        <v>201</v>
      </c>
      <c r="C137" s="732"/>
      <c r="D137" s="732"/>
      <c r="E137" s="732"/>
      <c r="F137" s="732"/>
      <c r="G137" s="732"/>
      <c r="H137" s="732"/>
      <c r="I137" s="732"/>
      <c r="J137" s="29"/>
      <c r="K137" s="29"/>
      <c r="L137" s="167">
        <f>L138</f>
        <v>3</v>
      </c>
    </row>
    <row r="138" spans="1:12" ht="31">
      <c r="A138" s="744"/>
      <c r="B138" s="723"/>
      <c r="C138" s="726">
        <v>1</v>
      </c>
      <c r="D138" s="723" t="s">
        <v>519</v>
      </c>
      <c r="E138" s="71" t="s">
        <v>134</v>
      </c>
      <c r="F138" s="33" t="s">
        <v>103</v>
      </c>
      <c r="G138" s="33" t="s">
        <v>103</v>
      </c>
      <c r="H138" s="71" t="s">
        <v>130</v>
      </c>
      <c r="I138" s="70" t="s">
        <v>385</v>
      </c>
      <c r="J138" s="710" t="s">
        <v>252</v>
      </c>
      <c r="K138" s="710" t="s">
        <v>255</v>
      </c>
      <c r="L138" s="710">
        <v>3</v>
      </c>
    </row>
    <row r="139" spans="1:12" ht="31">
      <c r="A139" s="745"/>
      <c r="B139" s="724"/>
      <c r="C139" s="727"/>
      <c r="D139" s="724"/>
      <c r="E139" s="71" t="s">
        <v>134</v>
      </c>
      <c r="F139" s="33" t="s">
        <v>103</v>
      </c>
      <c r="G139" s="33" t="s">
        <v>103</v>
      </c>
      <c r="H139" s="71" t="s">
        <v>131</v>
      </c>
      <c r="I139" s="70" t="s">
        <v>386</v>
      </c>
      <c r="J139" s="710"/>
      <c r="K139" s="710"/>
      <c r="L139" s="710"/>
    </row>
    <row r="140" spans="1:12" ht="77.5">
      <c r="A140" s="745"/>
      <c r="B140" s="724"/>
      <c r="C140" s="727"/>
      <c r="D140" s="724"/>
      <c r="E140" s="71" t="s">
        <v>134</v>
      </c>
      <c r="F140" s="33" t="s">
        <v>103</v>
      </c>
      <c r="G140" s="33" t="s">
        <v>103</v>
      </c>
      <c r="H140" s="71" t="s">
        <v>132</v>
      </c>
      <c r="I140" s="70" t="s">
        <v>627</v>
      </c>
      <c r="J140" s="710"/>
      <c r="K140" s="710"/>
      <c r="L140" s="710"/>
    </row>
    <row r="141" spans="1:12" ht="31">
      <c r="A141" s="745"/>
      <c r="B141" s="724"/>
      <c r="C141" s="727"/>
      <c r="D141" s="724"/>
      <c r="E141" s="71" t="s">
        <v>134</v>
      </c>
      <c r="F141" s="33" t="s">
        <v>103</v>
      </c>
      <c r="G141" s="33" t="s">
        <v>103</v>
      </c>
      <c r="H141" s="71" t="s">
        <v>133</v>
      </c>
      <c r="I141" s="70" t="s">
        <v>388</v>
      </c>
      <c r="J141" s="710"/>
      <c r="K141" s="710"/>
      <c r="L141" s="710"/>
    </row>
    <row r="142" spans="1:12" ht="31">
      <c r="A142" s="746"/>
      <c r="B142" s="730"/>
      <c r="C142" s="729"/>
      <c r="D142" s="730"/>
      <c r="E142" s="71" t="s">
        <v>134</v>
      </c>
      <c r="F142" s="33" t="s">
        <v>103</v>
      </c>
      <c r="G142" s="33" t="s">
        <v>103</v>
      </c>
      <c r="H142" s="71" t="s">
        <v>99</v>
      </c>
      <c r="I142" s="70" t="s">
        <v>628</v>
      </c>
      <c r="J142" s="710"/>
      <c r="K142" s="710"/>
      <c r="L142" s="710"/>
    </row>
    <row r="143" spans="1:12" ht="20">
      <c r="A143" s="85" t="s">
        <v>203</v>
      </c>
      <c r="B143" s="731" t="s">
        <v>204</v>
      </c>
      <c r="C143" s="732"/>
      <c r="D143" s="732"/>
      <c r="E143" s="732"/>
      <c r="F143" s="732"/>
      <c r="G143" s="732"/>
      <c r="H143" s="732"/>
      <c r="I143" s="732"/>
      <c r="J143" s="29"/>
      <c r="K143" s="29"/>
      <c r="L143" s="167">
        <f>L144</f>
        <v>3</v>
      </c>
    </row>
    <row r="144" spans="1:12">
      <c r="A144" s="744"/>
      <c r="B144" s="723"/>
      <c r="C144" s="726">
        <v>1</v>
      </c>
      <c r="D144" s="723" t="s">
        <v>520</v>
      </c>
      <c r="E144" s="71" t="s">
        <v>134</v>
      </c>
      <c r="F144" s="33" t="s">
        <v>103</v>
      </c>
      <c r="G144" s="33" t="s">
        <v>103</v>
      </c>
      <c r="H144" s="71" t="s">
        <v>130</v>
      </c>
      <c r="I144" s="70" t="s">
        <v>391</v>
      </c>
      <c r="J144" s="710" t="s">
        <v>252</v>
      </c>
      <c r="K144" s="710" t="s">
        <v>255</v>
      </c>
      <c r="L144" s="710">
        <v>3</v>
      </c>
    </row>
    <row r="145" spans="1:12" ht="31">
      <c r="A145" s="745"/>
      <c r="B145" s="724"/>
      <c r="C145" s="727"/>
      <c r="D145" s="724"/>
      <c r="E145" s="71" t="s">
        <v>134</v>
      </c>
      <c r="F145" s="33" t="s">
        <v>103</v>
      </c>
      <c r="G145" s="33" t="s">
        <v>103</v>
      </c>
      <c r="H145" s="71" t="s">
        <v>131</v>
      </c>
      <c r="I145" s="70" t="s">
        <v>392</v>
      </c>
      <c r="J145" s="710"/>
      <c r="K145" s="710"/>
      <c r="L145" s="710"/>
    </row>
    <row r="146" spans="1:12" ht="31">
      <c r="A146" s="745"/>
      <c r="B146" s="724"/>
      <c r="C146" s="727"/>
      <c r="D146" s="724"/>
      <c r="E146" s="71" t="s">
        <v>134</v>
      </c>
      <c r="F146" s="33" t="s">
        <v>103</v>
      </c>
      <c r="G146" s="33" t="s">
        <v>103</v>
      </c>
      <c r="H146" s="71" t="s">
        <v>132</v>
      </c>
      <c r="I146" s="70" t="s">
        <v>629</v>
      </c>
      <c r="J146" s="710"/>
      <c r="K146" s="710"/>
      <c r="L146" s="710"/>
    </row>
    <row r="147" spans="1:12" ht="31">
      <c r="A147" s="745"/>
      <c r="B147" s="724"/>
      <c r="C147" s="727"/>
      <c r="D147" s="724"/>
      <c r="E147" s="71" t="s">
        <v>134</v>
      </c>
      <c r="F147" s="33" t="s">
        <v>103</v>
      </c>
      <c r="G147" s="33" t="s">
        <v>103</v>
      </c>
      <c r="H147" s="71" t="s">
        <v>133</v>
      </c>
      <c r="I147" s="70" t="s">
        <v>394</v>
      </c>
      <c r="J147" s="710"/>
      <c r="K147" s="710"/>
      <c r="L147" s="710"/>
    </row>
    <row r="148" spans="1:12" ht="31">
      <c r="A148" s="746"/>
      <c r="B148" s="730"/>
      <c r="C148" s="729"/>
      <c r="D148" s="730"/>
      <c r="E148" s="71" t="s">
        <v>134</v>
      </c>
      <c r="F148" s="33" t="s">
        <v>103</v>
      </c>
      <c r="G148" s="33" t="s">
        <v>103</v>
      </c>
      <c r="H148" s="71" t="s">
        <v>99</v>
      </c>
      <c r="I148" s="70" t="s">
        <v>395</v>
      </c>
      <c r="J148" s="710"/>
      <c r="K148" s="710"/>
      <c r="L148" s="710"/>
    </row>
    <row r="149" spans="1:12" ht="20">
      <c r="A149" s="85" t="s">
        <v>206</v>
      </c>
      <c r="B149" s="731" t="s">
        <v>207</v>
      </c>
      <c r="C149" s="732"/>
      <c r="D149" s="732"/>
      <c r="E149" s="732"/>
      <c r="F149" s="732"/>
      <c r="G149" s="732"/>
      <c r="H149" s="732"/>
      <c r="I149" s="732"/>
      <c r="J149" s="29"/>
      <c r="K149" s="29"/>
      <c r="L149" s="167">
        <f>L150</f>
        <v>3</v>
      </c>
    </row>
    <row r="150" spans="1:12" ht="31">
      <c r="A150" s="753"/>
      <c r="B150" s="762"/>
      <c r="C150" s="756">
        <v>1</v>
      </c>
      <c r="D150" s="762" t="s">
        <v>499</v>
      </c>
      <c r="E150" s="71" t="s">
        <v>134</v>
      </c>
      <c r="F150" s="33" t="s">
        <v>103</v>
      </c>
      <c r="G150" s="33" t="s">
        <v>103</v>
      </c>
      <c r="H150" s="44" t="s">
        <v>130</v>
      </c>
      <c r="I150" s="62" t="s">
        <v>397</v>
      </c>
      <c r="J150" s="710" t="s">
        <v>252</v>
      </c>
      <c r="K150" s="710" t="s">
        <v>255</v>
      </c>
      <c r="L150" s="710">
        <v>3</v>
      </c>
    </row>
    <row r="151" spans="1:12" ht="31">
      <c r="A151" s="754"/>
      <c r="B151" s="763"/>
      <c r="C151" s="757"/>
      <c r="D151" s="763"/>
      <c r="E151" s="71" t="s">
        <v>134</v>
      </c>
      <c r="F151" s="33" t="s">
        <v>103</v>
      </c>
      <c r="G151" s="33" t="s">
        <v>103</v>
      </c>
      <c r="H151" s="44" t="s">
        <v>131</v>
      </c>
      <c r="I151" s="62" t="s">
        <v>398</v>
      </c>
      <c r="J151" s="710"/>
      <c r="K151" s="710"/>
      <c r="L151" s="710"/>
    </row>
    <row r="152" spans="1:12" ht="31">
      <c r="A152" s="754"/>
      <c r="B152" s="763"/>
      <c r="C152" s="757"/>
      <c r="D152" s="763"/>
      <c r="E152" s="71" t="s">
        <v>134</v>
      </c>
      <c r="F152" s="33" t="s">
        <v>103</v>
      </c>
      <c r="G152" s="33" t="s">
        <v>103</v>
      </c>
      <c r="H152" s="44" t="s">
        <v>132</v>
      </c>
      <c r="I152" s="62" t="s">
        <v>399</v>
      </c>
      <c r="J152" s="710"/>
      <c r="K152" s="710"/>
      <c r="L152" s="710"/>
    </row>
    <row r="153" spans="1:12" ht="46.5">
      <c r="A153" s="754"/>
      <c r="B153" s="763"/>
      <c r="C153" s="757"/>
      <c r="D153" s="763"/>
      <c r="E153" s="71" t="s">
        <v>134</v>
      </c>
      <c r="F153" s="33" t="s">
        <v>103</v>
      </c>
      <c r="G153" s="33" t="s">
        <v>103</v>
      </c>
      <c r="H153" s="44" t="s">
        <v>133</v>
      </c>
      <c r="I153" s="62" t="s">
        <v>400</v>
      </c>
      <c r="J153" s="710"/>
      <c r="K153" s="710"/>
      <c r="L153" s="710"/>
    </row>
    <row r="154" spans="1:12" ht="31">
      <c r="A154" s="755"/>
      <c r="B154" s="764"/>
      <c r="C154" s="758"/>
      <c r="D154" s="764"/>
      <c r="E154" s="71" t="s">
        <v>134</v>
      </c>
      <c r="F154" s="33" t="s">
        <v>103</v>
      </c>
      <c r="G154" s="33" t="s">
        <v>103</v>
      </c>
      <c r="H154" s="44" t="s">
        <v>99</v>
      </c>
      <c r="I154" s="62" t="s">
        <v>401</v>
      </c>
      <c r="J154" s="710"/>
      <c r="K154" s="710"/>
      <c r="L154" s="710"/>
    </row>
    <row r="155" spans="1:12" ht="20">
      <c r="A155" s="85" t="s">
        <v>209</v>
      </c>
      <c r="B155" s="731" t="s">
        <v>210</v>
      </c>
      <c r="C155" s="732"/>
      <c r="D155" s="732"/>
      <c r="E155" s="732"/>
      <c r="F155" s="732"/>
      <c r="G155" s="732"/>
      <c r="H155" s="732"/>
      <c r="I155" s="732"/>
      <c r="J155" s="29"/>
      <c r="K155" s="29"/>
      <c r="L155" s="167">
        <f>L156</f>
        <v>3</v>
      </c>
    </row>
    <row r="156" spans="1:12" ht="46.5">
      <c r="A156" s="744"/>
      <c r="B156" s="723"/>
      <c r="C156" s="726">
        <v>1</v>
      </c>
      <c r="D156" s="723" t="s">
        <v>521</v>
      </c>
      <c r="E156" s="71" t="s">
        <v>134</v>
      </c>
      <c r="F156" s="33" t="s">
        <v>103</v>
      </c>
      <c r="G156" s="33" t="s">
        <v>103</v>
      </c>
      <c r="H156" s="71" t="s">
        <v>130</v>
      </c>
      <c r="I156" s="36" t="s">
        <v>402</v>
      </c>
      <c r="J156" s="710" t="s">
        <v>252</v>
      </c>
      <c r="K156" s="710" t="s">
        <v>255</v>
      </c>
      <c r="L156" s="710">
        <v>3</v>
      </c>
    </row>
    <row r="157" spans="1:12" ht="46.5">
      <c r="A157" s="745"/>
      <c r="B157" s="724"/>
      <c r="C157" s="727"/>
      <c r="D157" s="724"/>
      <c r="E157" s="71" t="s">
        <v>134</v>
      </c>
      <c r="F157" s="33" t="s">
        <v>103</v>
      </c>
      <c r="G157" s="33" t="s">
        <v>103</v>
      </c>
      <c r="H157" s="71" t="s">
        <v>131</v>
      </c>
      <c r="I157" s="36" t="s">
        <v>403</v>
      </c>
      <c r="J157" s="710"/>
      <c r="K157" s="710"/>
      <c r="L157" s="710"/>
    </row>
    <row r="158" spans="1:12" ht="31">
      <c r="A158" s="745"/>
      <c r="B158" s="724"/>
      <c r="C158" s="727"/>
      <c r="D158" s="724"/>
      <c r="E158" s="71" t="s">
        <v>134</v>
      </c>
      <c r="F158" s="33" t="s">
        <v>103</v>
      </c>
      <c r="G158" s="33" t="s">
        <v>103</v>
      </c>
      <c r="H158" s="71" t="s">
        <v>132</v>
      </c>
      <c r="I158" s="36" t="s">
        <v>404</v>
      </c>
      <c r="J158" s="710"/>
      <c r="K158" s="710"/>
      <c r="L158" s="710"/>
    </row>
    <row r="159" spans="1:12" ht="46.5">
      <c r="A159" s="745"/>
      <c r="B159" s="724"/>
      <c r="C159" s="727"/>
      <c r="D159" s="724"/>
      <c r="E159" s="71" t="s">
        <v>134</v>
      </c>
      <c r="F159" s="33" t="s">
        <v>103</v>
      </c>
      <c r="G159" s="33" t="s">
        <v>103</v>
      </c>
      <c r="H159" s="71" t="s">
        <v>133</v>
      </c>
      <c r="I159" s="36" t="s">
        <v>405</v>
      </c>
      <c r="J159" s="710"/>
      <c r="K159" s="710"/>
      <c r="L159" s="710"/>
    </row>
    <row r="160" spans="1:12" ht="31">
      <c r="A160" s="746"/>
      <c r="B160" s="730"/>
      <c r="C160" s="729"/>
      <c r="D160" s="730"/>
      <c r="E160" s="71" t="s">
        <v>134</v>
      </c>
      <c r="F160" s="33" t="s">
        <v>103</v>
      </c>
      <c r="G160" s="33" t="s">
        <v>103</v>
      </c>
      <c r="H160" s="71" t="s">
        <v>99</v>
      </c>
      <c r="I160" s="36" t="s">
        <v>406</v>
      </c>
      <c r="J160" s="710"/>
      <c r="K160" s="710"/>
      <c r="L160" s="710"/>
    </row>
    <row r="161" spans="1:12" ht="20">
      <c r="A161" s="85" t="s">
        <v>212</v>
      </c>
      <c r="B161" s="731" t="s">
        <v>213</v>
      </c>
      <c r="C161" s="732"/>
      <c r="D161" s="732"/>
      <c r="E161" s="732"/>
      <c r="F161" s="732"/>
      <c r="G161" s="732"/>
      <c r="H161" s="732"/>
      <c r="I161" s="732"/>
      <c r="J161" s="29"/>
      <c r="K161" s="29"/>
      <c r="L161" s="167">
        <f>L162</f>
        <v>3</v>
      </c>
    </row>
    <row r="162" spans="1:12" ht="46.5">
      <c r="A162" s="744"/>
      <c r="B162" s="723"/>
      <c r="C162" s="726">
        <v>1</v>
      </c>
      <c r="D162" s="723" t="s">
        <v>522</v>
      </c>
      <c r="E162" s="71" t="s">
        <v>134</v>
      </c>
      <c r="F162" s="33" t="s">
        <v>103</v>
      </c>
      <c r="G162" s="33" t="s">
        <v>103</v>
      </c>
      <c r="H162" s="71" t="s">
        <v>130</v>
      </c>
      <c r="I162" s="36" t="s">
        <v>407</v>
      </c>
      <c r="J162" s="710" t="s">
        <v>252</v>
      </c>
      <c r="K162" s="710" t="s">
        <v>255</v>
      </c>
      <c r="L162" s="710">
        <v>3</v>
      </c>
    </row>
    <row r="163" spans="1:12" ht="31">
      <c r="A163" s="745"/>
      <c r="B163" s="724"/>
      <c r="C163" s="727"/>
      <c r="D163" s="724"/>
      <c r="E163" s="71" t="s">
        <v>134</v>
      </c>
      <c r="F163" s="33" t="s">
        <v>103</v>
      </c>
      <c r="G163" s="33" t="s">
        <v>103</v>
      </c>
      <c r="H163" s="71" t="s">
        <v>131</v>
      </c>
      <c r="I163" s="36" t="s">
        <v>408</v>
      </c>
      <c r="J163" s="710"/>
      <c r="K163" s="710"/>
      <c r="L163" s="710"/>
    </row>
    <row r="164" spans="1:12" ht="31">
      <c r="A164" s="745"/>
      <c r="B164" s="724"/>
      <c r="C164" s="727"/>
      <c r="D164" s="724"/>
      <c r="E164" s="71" t="s">
        <v>134</v>
      </c>
      <c r="F164" s="33" t="s">
        <v>103</v>
      </c>
      <c r="G164" s="33" t="s">
        <v>103</v>
      </c>
      <c r="H164" s="71" t="s">
        <v>132</v>
      </c>
      <c r="I164" s="36" t="s">
        <v>409</v>
      </c>
      <c r="J164" s="710"/>
      <c r="K164" s="710"/>
      <c r="L164" s="710"/>
    </row>
    <row r="165" spans="1:12" ht="31">
      <c r="A165" s="745"/>
      <c r="B165" s="724"/>
      <c r="C165" s="727"/>
      <c r="D165" s="724"/>
      <c r="E165" s="71" t="s">
        <v>134</v>
      </c>
      <c r="F165" s="33" t="s">
        <v>103</v>
      </c>
      <c r="G165" s="33" t="s">
        <v>103</v>
      </c>
      <c r="H165" s="71" t="s">
        <v>133</v>
      </c>
      <c r="I165" s="36" t="s">
        <v>410</v>
      </c>
      <c r="J165" s="710"/>
      <c r="K165" s="710"/>
      <c r="L165" s="710"/>
    </row>
    <row r="166" spans="1:12" ht="31">
      <c r="A166" s="746"/>
      <c r="B166" s="730"/>
      <c r="C166" s="729"/>
      <c r="D166" s="730"/>
      <c r="E166" s="71" t="s">
        <v>134</v>
      </c>
      <c r="F166" s="33" t="s">
        <v>103</v>
      </c>
      <c r="G166" s="33" t="s">
        <v>103</v>
      </c>
      <c r="H166" s="71" t="s">
        <v>99</v>
      </c>
      <c r="I166" s="36" t="s">
        <v>411</v>
      </c>
      <c r="J166" s="710"/>
      <c r="K166" s="710"/>
      <c r="L166" s="710"/>
    </row>
    <row r="167" spans="1:12" ht="20">
      <c r="A167" s="85" t="s">
        <v>215</v>
      </c>
      <c r="B167" s="731" t="s">
        <v>216</v>
      </c>
      <c r="C167" s="732"/>
      <c r="D167" s="732"/>
      <c r="E167" s="732"/>
      <c r="F167" s="732"/>
      <c r="G167" s="732"/>
      <c r="H167" s="732"/>
      <c r="I167" s="732"/>
      <c r="J167" s="29"/>
      <c r="K167" s="29"/>
      <c r="L167" s="167">
        <f>L168</f>
        <v>3</v>
      </c>
    </row>
    <row r="168" spans="1:12" ht="46.5">
      <c r="A168" s="744"/>
      <c r="B168" s="723"/>
      <c r="C168" s="726">
        <v>1</v>
      </c>
      <c r="D168" s="723" t="s">
        <v>523</v>
      </c>
      <c r="E168" s="71" t="s">
        <v>134</v>
      </c>
      <c r="F168" s="33" t="s">
        <v>103</v>
      </c>
      <c r="G168" s="33" t="s">
        <v>103</v>
      </c>
      <c r="H168" s="71" t="s">
        <v>130</v>
      </c>
      <c r="I168" s="36" t="s">
        <v>412</v>
      </c>
      <c r="J168" s="710" t="s">
        <v>252</v>
      </c>
      <c r="K168" s="710" t="s">
        <v>255</v>
      </c>
      <c r="L168" s="710">
        <v>3</v>
      </c>
    </row>
    <row r="169" spans="1:12" ht="46.5">
      <c r="A169" s="745"/>
      <c r="B169" s="724"/>
      <c r="C169" s="727"/>
      <c r="D169" s="724"/>
      <c r="E169" s="71" t="s">
        <v>134</v>
      </c>
      <c r="F169" s="33" t="s">
        <v>103</v>
      </c>
      <c r="G169" s="33" t="s">
        <v>103</v>
      </c>
      <c r="H169" s="71" t="s">
        <v>131</v>
      </c>
      <c r="I169" s="36" t="s">
        <v>413</v>
      </c>
      <c r="J169" s="710"/>
      <c r="K169" s="710"/>
      <c r="L169" s="710"/>
    </row>
    <row r="170" spans="1:12" ht="31">
      <c r="A170" s="745"/>
      <c r="B170" s="724"/>
      <c r="C170" s="727"/>
      <c r="D170" s="724"/>
      <c r="E170" s="71" t="s">
        <v>134</v>
      </c>
      <c r="F170" s="33" t="s">
        <v>103</v>
      </c>
      <c r="G170" s="33" t="s">
        <v>103</v>
      </c>
      <c r="H170" s="71" t="s">
        <v>132</v>
      </c>
      <c r="I170" s="36" t="s">
        <v>414</v>
      </c>
      <c r="J170" s="710"/>
      <c r="K170" s="710"/>
      <c r="L170" s="710"/>
    </row>
    <row r="171" spans="1:12" ht="31">
      <c r="A171" s="745"/>
      <c r="B171" s="724"/>
      <c r="C171" s="727"/>
      <c r="D171" s="724"/>
      <c r="E171" s="71" t="s">
        <v>134</v>
      </c>
      <c r="F171" s="33" t="s">
        <v>103</v>
      </c>
      <c r="G171" s="33" t="s">
        <v>103</v>
      </c>
      <c r="H171" s="71" t="s">
        <v>133</v>
      </c>
      <c r="I171" s="36" t="s">
        <v>415</v>
      </c>
      <c r="J171" s="710"/>
      <c r="K171" s="710"/>
      <c r="L171" s="710"/>
    </row>
    <row r="172" spans="1:12" ht="31">
      <c r="A172" s="746"/>
      <c r="B172" s="730"/>
      <c r="C172" s="729"/>
      <c r="D172" s="730"/>
      <c r="E172" s="71" t="s">
        <v>134</v>
      </c>
      <c r="F172" s="33" t="s">
        <v>103</v>
      </c>
      <c r="G172" s="33" t="s">
        <v>103</v>
      </c>
      <c r="H172" s="71" t="s">
        <v>99</v>
      </c>
      <c r="I172" s="36" t="s">
        <v>416</v>
      </c>
      <c r="J172" s="710"/>
      <c r="K172" s="710"/>
      <c r="L172" s="710"/>
    </row>
    <row r="173" spans="1:12" ht="20">
      <c r="A173" s="85" t="s">
        <v>218</v>
      </c>
      <c r="B173" s="731" t="s">
        <v>219</v>
      </c>
      <c r="C173" s="732"/>
      <c r="D173" s="732"/>
      <c r="E173" s="732"/>
      <c r="F173" s="732"/>
      <c r="G173" s="732"/>
      <c r="H173" s="732"/>
      <c r="I173" s="732"/>
      <c r="J173" s="29"/>
      <c r="K173" s="29"/>
      <c r="L173" s="167">
        <f>L174</f>
        <v>3</v>
      </c>
    </row>
    <row r="174" spans="1:12" ht="46.5">
      <c r="A174" s="744"/>
      <c r="B174" s="723"/>
      <c r="C174" s="726">
        <v>1</v>
      </c>
      <c r="D174" s="723" t="s">
        <v>524</v>
      </c>
      <c r="E174" s="71" t="s">
        <v>134</v>
      </c>
      <c r="F174" s="33" t="s">
        <v>103</v>
      </c>
      <c r="G174" s="33" t="s">
        <v>103</v>
      </c>
      <c r="H174" s="71" t="s">
        <v>130</v>
      </c>
      <c r="I174" s="36" t="s">
        <v>417</v>
      </c>
      <c r="J174" s="710" t="s">
        <v>252</v>
      </c>
      <c r="K174" s="710" t="s">
        <v>255</v>
      </c>
      <c r="L174" s="710">
        <v>3</v>
      </c>
    </row>
    <row r="175" spans="1:12" ht="46.5">
      <c r="A175" s="745"/>
      <c r="B175" s="724"/>
      <c r="C175" s="727"/>
      <c r="D175" s="724"/>
      <c r="E175" s="71" t="s">
        <v>134</v>
      </c>
      <c r="F175" s="33" t="s">
        <v>103</v>
      </c>
      <c r="G175" s="33" t="s">
        <v>103</v>
      </c>
      <c r="H175" s="71" t="s">
        <v>131</v>
      </c>
      <c r="I175" s="36" t="s">
        <v>418</v>
      </c>
      <c r="J175" s="710"/>
      <c r="K175" s="710"/>
      <c r="L175" s="710"/>
    </row>
    <row r="176" spans="1:12" ht="31">
      <c r="A176" s="745"/>
      <c r="B176" s="724"/>
      <c r="C176" s="727"/>
      <c r="D176" s="724"/>
      <c r="E176" s="71" t="s">
        <v>134</v>
      </c>
      <c r="F176" s="33" t="s">
        <v>103</v>
      </c>
      <c r="G176" s="33" t="s">
        <v>103</v>
      </c>
      <c r="H176" s="71" t="s">
        <v>132</v>
      </c>
      <c r="I176" s="36" t="s">
        <v>419</v>
      </c>
      <c r="J176" s="710"/>
      <c r="K176" s="710"/>
      <c r="L176" s="710"/>
    </row>
    <row r="177" spans="1:12" ht="46.5">
      <c r="A177" s="745"/>
      <c r="B177" s="724"/>
      <c r="C177" s="727"/>
      <c r="D177" s="724"/>
      <c r="E177" s="71" t="s">
        <v>134</v>
      </c>
      <c r="F177" s="33" t="s">
        <v>103</v>
      </c>
      <c r="G177" s="33" t="s">
        <v>103</v>
      </c>
      <c r="H177" s="71" t="s">
        <v>133</v>
      </c>
      <c r="I177" s="36" t="s">
        <v>420</v>
      </c>
      <c r="J177" s="710"/>
      <c r="K177" s="710"/>
      <c r="L177" s="710"/>
    </row>
    <row r="178" spans="1:12" ht="46.5">
      <c r="A178" s="746"/>
      <c r="B178" s="730"/>
      <c r="C178" s="729"/>
      <c r="D178" s="730"/>
      <c r="E178" s="71" t="s">
        <v>134</v>
      </c>
      <c r="F178" s="33" t="s">
        <v>103</v>
      </c>
      <c r="G178" s="33" t="s">
        <v>103</v>
      </c>
      <c r="H178" s="71" t="s">
        <v>99</v>
      </c>
      <c r="I178" s="36" t="s">
        <v>421</v>
      </c>
      <c r="J178" s="710"/>
      <c r="K178" s="710"/>
      <c r="L178" s="710"/>
    </row>
    <row r="179" spans="1:12" ht="20">
      <c r="A179" s="85" t="s">
        <v>221</v>
      </c>
      <c r="B179" s="731" t="s">
        <v>222</v>
      </c>
      <c r="C179" s="732"/>
      <c r="D179" s="732"/>
      <c r="E179" s="732"/>
      <c r="F179" s="732"/>
      <c r="G179" s="732"/>
      <c r="H179" s="732"/>
      <c r="I179" s="732"/>
      <c r="J179" s="29"/>
      <c r="K179" s="29"/>
      <c r="L179" s="167">
        <f>L180</f>
        <v>3</v>
      </c>
    </row>
    <row r="180" spans="1:12" ht="46.5">
      <c r="A180" s="744"/>
      <c r="B180" s="723"/>
      <c r="C180" s="726">
        <v>1</v>
      </c>
      <c r="D180" s="723" t="s">
        <v>525</v>
      </c>
      <c r="E180" s="71" t="s">
        <v>134</v>
      </c>
      <c r="F180" s="33" t="s">
        <v>103</v>
      </c>
      <c r="G180" s="33" t="s">
        <v>103</v>
      </c>
      <c r="H180" s="71" t="s">
        <v>130</v>
      </c>
      <c r="I180" s="36" t="s">
        <v>422</v>
      </c>
      <c r="J180" s="710" t="s">
        <v>252</v>
      </c>
      <c r="K180" s="710" t="s">
        <v>255</v>
      </c>
      <c r="L180" s="710">
        <v>3</v>
      </c>
    </row>
    <row r="181" spans="1:12" ht="46.5">
      <c r="A181" s="745"/>
      <c r="B181" s="724"/>
      <c r="C181" s="727"/>
      <c r="D181" s="724"/>
      <c r="E181" s="71" t="s">
        <v>134</v>
      </c>
      <c r="F181" s="33" t="s">
        <v>103</v>
      </c>
      <c r="G181" s="33" t="s">
        <v>103</v>
      </c>
      <c r="H181" s="71" t="s">
        <v>131</v>
      </c>
      <c r="I181" s="36" t="s">
        <v>423</v>
      </c>
      <c r="J181" s="710"/>
      <c r="K181" s="710"/>
      <c r="L181" s="710"/>
    </row>
    <row r="182" spans="1:12" ht="46.5">
      <c r="A182" s="745"/>
      <c r="B182" s="724"/>
      <c r="C182" s="727"/>
      <c r="D182" s="724"/>
      <c r="E182" s="71" t="s">
        <v>134</v>
      </c>
      <c r="F182" s="33" t="s">
        <v>103</v>
      </c>
      <c r="G182" s="33" t="s">
        <v>103</v>
      </c>
      <c r="H182" s="71" t="s">
        <v>132</v>
      </c>
      <c r="I182" s="36" t="s">
        <v>424</v>
      </c>
      <c r="J182" s="710"/>
      <c r="K182" s="710"/>
      <c r="L182" s="710"/>
    </row>
    <row r="183" spans="1:12" ht="46.5">
      <c r="A183" s="745"/>
      <c r="B183" s="724"/>
      <c r="C183" s="727"/>
      <c r="D183" s="724"/>
      <c r="E183" s="71" t="s">
        <v>134</v>
      </c>
      <c r="F183" s="33" t="s">
        <v>103</v>
      </c>
      <c r="G183" s="33" t="s">
        <v>103</v>
      </c>
      <c r="H183" s="71" t="s">
        <v>133</v>
      </c>
      <c r="I183" s="36" t="s">
        <v>425</v>
      </c>
      <c r="J183" s="710"/>
      <c r="K183" s="710"/>
      <c r="L183" s="710"/>
    </row>
    <row r="184" spans="1:12" ht="31">
      <c r="A184" s="746"/>
      <c r="B184" s="730"/>
      <c r="C184" s="729"/>
      <c r="D184" s="730"/>
      <c r="E184" s="71" t="s">
        <v>134</v>
      </c>
      <c r="F184" s="33" t="s">
        <v>103</v>
      </c>
      <c r="G184" s="33" t="s">
        <v>103</v>
      </c>
      <c r="H184" s="71" t="s">
        <v>99</v>
      </c>
      <c r="I184" s="36" t="s">
        <v>426</v>
      </c>
      <c r="J184" s="710"/>
      <c r="K184" s="710"/>
      <c r="L184" s="710"/>
    </row>
    <row r="185" spans="1:12" ht="20">
      <c r="A185" s="85" t="s">
        <v>224</v>
      </c>
      <c r="B185" s="731" t="s">
        <v>225</v>
      </c>
      <c r="C185" s="732"/>
      <c r="D185" s="732"/>
      <c r="E185" s="732"/>
      <c r="F185" s="732"/>
      <c r="G185" s="732"/>
      <c r="H185" s="732"/>
      <c r="I185" s="732"/>
      <c r="J185" s="29"/>
      <c r="K185" s="29"/>
      <c r="L185" s="167">
        <f>L186</f>
        <v>3</v>
      </c>
    </row>
    <row r="186" spans="1:12" ht="46.5">
      <c r="A186" s="744"/>
      <c r="B186" s="723"/>
      <c r="C186" s="726">
        <v>1</v>
      </c>
      <c r="D186" s="723" t="s">
        <v>526</v>
      </c>
      <c r="E186" s="71" t="s">
        <v>134</v>
      </c>
      <c r="F186" s="33" t="s">
        <v>103</v>
      </c>
      <c r="G186" s="33" t="s">
        <v>103</v>
      </c>
      <c r="H186" s="71" t="s">
        <v>130</v>
      </c>
      <c r="I186" s="36" t="s">
        <v>427</v>
      </c>
      <c r="J186" s="710" t="s">
        <v>252</v>
      </c>
      <c r="K186" s="710" t="s">
        <v>255</v>
      </c>
      <c r="L186" s="710">
        <v>3</v>
      </c>
    </row>
    <row r="187" spans="1:12" ht="31">
      <c r="A187" s="745"/>
      <c r="B187" s="724"/>
      <c r="C187" s="727"/>
      <c r="D187" s="724"/>
      <c r="E187" s="71" t="s">
        <v>134</v>
      </c>
      <c r="F187" s="33" t="s">
        <v>103</v>
      </c>
      <c r="G187" s="33" t="s">
        <v>103</v>
      </c>
      <c r="H187" s="71" t="s">
        <v>131</v>
      </c>
      <c r="I187" s="36" t="s">
        <v>428</v>
      </c>
      <c r="J187" s="710"/>
      <c r="K187" s="710"/>
      <c r="L187" s="710"/>
    </row>
    <row r="188" spans="1:12" ht="46.5">
      <c r="A188" s="745"/>
      <c r="B188" s="724"/>
      <c r="C188" s="727"/>
      <c r="D188" s="724"/>
      <c r="E188" s="71" t="s">
        <v>134</v>
      </c>
      <c r="F188" s="33" t="s">
        <v>103</v>
      </c>
      <c r="G188" s="33" t="s">
        <v>103</v>
      </c>
      <c r="H188" s="71" t="s">
        <v>132</v>
      </c>
      <c r="I188" s="36" t="s">
        <v>429</v>
      </c>
      <c r="J188" s="710"/>
      <c r="K188" s="710"/>
      <c r="L188" s="710"/>
    </row>
    <row r="189" spans="1:12" ht="46.5">
      <c r="A189" s="745"/>
      <c r="B189" s="724"/>
      <c r="C189" s="727"/>
      <c r="D189" s="724"/>
      <c r="E189" s="71" t="s">
        <v>134</v>
      </c>
      <c r="F189" s="33" t="s">
        <v>103</v>
      </c>
      <c r="G189" s="33" t="s">
        <v>103</v>
      </c>
      <c r="H189" s="71" t="s">
        <v>133</v>
      </c>
      <c r="I189" s="36" t="s">
        <v>430</v>
      </c>
      <c r="J189" s="710"/>
      <c r="K189" s="710"/>
      <c r="L189" s="710"/>
    </row>
    <row r="190" spans="1:12" ht="31">
      <c r="A190" s="746"/>
      <c r="B190" s="730"/>
      <c r="C190" s="729"/>
      <c r="D190" s="730"/>
      <c r="E190" s="71" t="s">
        <v>134</v>
      </c>
      <c r="F190" s="33" t="s">
        <v>103</v>
      </c>
      <c r="G190" s="33" t="s">
        <v>103</v>
      </c>
      <c r="H190" s="71" t="s">
        <v>99</v>
      </c>
      <c r="I190" s="36" t="s">
        <v>431</v>
      </c>
      <c r="J190" s="710"/>
      <c r="K190" s="710"/>
      <c r="L190" s="710"/>
    </row>
    <row r="191" spans="1:12" ht="20">
      <c r="A191" s="85" t="s">
        <v>227</v>
      </c>
      <c r="B191" s="731" t="s">
        <v>228</v>
      </c>
      <c r="C191" s="732"/>
      <c r="D191" s="732"/>
      <c r="E191" s="732"/>
      <c r="F191" s="732"/>
      <c r="G191" s="732"/>
      <c r="H191" s="732"/>
      <c r="I191" s="732"/>
      <c r="J191" s="29"/>
      <c r="K191" s="29"/>
      <c r="L191" s="167">
        <f>AVERAGE(L192:L211)</f>
        <v>3</v>
      </c>
    </row>
    <row r="192" spans="1:12">
      <c r="A192" s="744"/>
      <c r="B192" s="723"/>
      <c r="C192" s="726">
        <v>1</v>
      </c>
      <c r="D192" s="723" t="s">
        <v>527</v>
      </c>
      <c r="E192" s="71" t="s">
        <v>134</v>
      </c>
      <c r="F192" s="33" t="s">
        <v>103</v>
      </c>
      <c r="G192" s="33" t="s">
        <v>103</v>
      </c>
      <c r="H192" s="71" t="s">
        <v>130</v>
      </c>
      <c r="I192" s="61" t="s">
        <v>630</v>
      </c>
      <c r="J192" s="710" t="s">
        <v>252</v>
      </c>
      <c r="K192" s="710" t="s">
        <v>255</v>
      </c>
      <c r="L192" s="710">
        <v>3</v>
      </c>
    </row>
    <row r="193" spans="1:12" ht="46.5">
      <c r="A193" s="745"/>
      <c r="B193" s="724"/>
      <c r="C193" s="727"/>
      <c r="D193" s="724"/>
      <c r="E193" s="71" t="s">
        <v>134</v>
      </c>
      <c r="F193" s="33" t="s">
        <v>103</v>
      </c>
      <c r="G193" s="33" t="s">
        <v>103</v>
      </c>
      <c r="H193" s="71" t="s">
        <v>131</v>
      </c>
      <c r="I193" s="70" t="s">
        <v>434</v>
      </c>
      <c r="J193" s="710"/>
      <c r="K193" s="710"/>
      <c r="L193" s="710"/>
    </row>
    <row r="194" spans="1:12" ht="31">
      <c r="A194" s="745"/>
      <c r="B194" s="724"/>
      <c r="C194" s="727"/>
      <c r="D194" s="724"/>
      <c r="E194" s="71" t="s">
        <v>134</v>
      </c>
      <c r="F194" s="33" t="s">
        <v>103</v>
      </c>
      <c r="G194" s="33" t="s">
        <v>103</v>
      </c>
      <c r="H194" s="71" t="s">
        <v>132</v>
      </c>
      <c r="I194" s="70" t="s">
        <v>435</v>
      </c>
      <c r="J194" s="710"/>
      <c r="K194" s="710"/>
      <c r="L194" s="710"/>
    </row>
    <row r="195" spans="1:12" ht="46.5">
      <c r="A195" s="745"/>
      <c r="B195" s="724"/>
      <c r="C195" s="727"/>
      <c r="D195" s="724"/>
      <c r="E195" s="71" t="s">
        <v>134</v>
      </c>
      <c r="F195" s="33" t="s">
        <v>103</v>
      </c>
      <c r="G195" s="33" t="s">
        <v>103</v>
      </c>
      <c r="H195" s="71" t="s">
        <v>133</v>
      </c>
      <c r="I195" s="70" t="s">
        <v>436</v>
      </c>
      <c r="J195" s="710"/>
      <c r="K195" s="710"/>
      <c r="L195" s="710"/>
    </row>
    <row r="196" spans="1:12" ht="31">
      <c r="A196" s="745"/>
      <c r="B196" s="724"/>
      <c r="C196" s="729"/>
      <c r="D196" s="724"/>
      <c r="E196" s="71" t="s">
        <v>134</v>
      </c>
      <c r="F196" s="33" t="s">
        <v>103</v>
      </c>
      <c r="G196" s="33" t="s">
        <v>103</v>
      </c>
      <c r="H196" s="71" t="s">
        <v>99</v>
      </c>
      <c r="I196" s="70" t="s">
        <v>437</v>
      </c>
      <c r="J196" s="710"/>
      <c r="K196" s="710"/>
      <c r="L196" s="710"/>
    </row>
    <row r="197" spans="1:12">
      <c r="A197" s="745"/>
      <c r="B197" s="724"/>
      <c r="C197" s="726">
        <v>2</v>
      </c>
      <c r="D197" s="723" t="s">
        <v>438</v>
      </c>
      <c r="E197" s="69" t="s">
        <v>134</v>
      </c>
      <c r="F197" s="69" t="s">
        <v>135</v>
      </c>
      <c r="G197" s="48" t="s">
        <v>103</v>
      </c>
      <c r="H197" s="71" t="s">
        <v>130</v>
      </c>
      <c r="I197" s="51" t="s">
        <v>439</v>
      </c>
      <c r="J197" s="710" t="s">
        <v>252</v>
      </c>
      <c r="K197" s="710" t="s">
        <v>255</v>
      </c>
      <c r="L197" s="710">
        <v>3</v>
      </c>
    </row>
    <row r="198" spans="1:12">
      <c r="A198" s="745"/>
      <c r="B198" s="724"/>
      <c r="C198" s="727"/>
      <c r="D198" s="724"/>
      <c r="E198" s="69" t="s">
        <v>134</v>
      </c>
      <c r="F198" s="69" t="s">
        <v>135</v>
      </c>
      <c r="G198" s="48" t="s">
        <v>103</v>
      </c>
      <c r="H198" s="71" t="s">
        <v>131</v>
      </c>
      <c r="I198" s="51" t="s">
        <v>440</v>
      </c>
      <c r="J198" s="710"/>
      <c r="K198" s="710"/>
      <c r="L198" s="710"/>
    </row>
    <row r="199" spans="1:12" ht="31">
      <c r="A199" s="745"/>
      <c r="B199" s="724"/>
      <c r="C199" s="727"/>
      <c r="D199" s="724"/>
      <c r="E199" s="69" t="s">
        <v>134</v>
      </c>
      <c r="F199" s="69" t="s">
        <v>135</v>
      </c>
      <c r="G199" s="48" t="s">
        <v>103</v>
      </c>
      <c r="H199" s="71" t="s">
        <v>132</v>
      </c>
      <c r="I199" s="51" t="s">
        <v>441</v>
      </c>
      <c r="J199" s="710"/>
      <c r="K199" s="710"/>
      <c r="L199" s="710"/>
    </row>
    <row r="200" spans="1:12" ht="31">
      <c r="A200" s="745"/>
      <c r="B200" s="724"/>
      <c r="C200" s="727"/>
      <c r="D200" s="724"/>
      <c r="E200" s="69" t="s">
        <v>134</v>
      </c>
      <c r="F200" s="69" t="s">
        <v>135</v>
      </c>
      <c r="G200" s="48" t="s">
        <v>103</v>
      </c>
      <c r="H200" s="71" t="s">
        <v>133</v>
      </c>
      <c r="I200" s="51" t="s">
        <v>442</v>
      </c>
      <c r="J200" s="710"/>
      <c r="K200" s="710"/>
      <c r="L200" s="710"/>
    </row>
    <row r="201" spans="1:12">
      <c r="A201" s="745"/>
      <c r="B201" s="724"/>
      <c r="C201" s="727"/>
      <c r="D201" s="724"/>
      <c r="E201" s="69" t="s">
        <v>134</v>
      </c>
      <c r="F201" s="69" t="s">
        <v>135</v>
      </c>
      <c r="G201" s="48" t="s">
        <v>103</v>
      </c>
      <c r="H201" s="71" t="s">
        <v>99</v>
      </c>
      <c r="I201" s="51" t="s">
        <v>443</v>
      </c>
      <c r="J201" s="710"/>
      <c r="K201" s="710"/>
      <c r="L201" s="710"/>
    </row>
    <row r="202" spans="1:12" ht="46.5">
      <c r="A202" s="745"/>
      <c r="B202" s="724"/>
      <c r="C202" s="710">
        <v>3</v>
      </c>
      <c r="D202" s="711" t="s">
        <v>231</v>
      </c>
      <c r="E202" s="69" t="s">
        <v>134</v>
      </c>
      <c r="F202" s="69" t="s">
        <v>135</v>
      </c>
      <c r="G202" s="48" t="s">
        <v>103</v>
      </c>
      <c r="H202" s="71" t="s">
        <v>130</v>
      </c>
      <c r="I202" s="51" t="s">
        <v>444</v>
      </c>
      <c r="J202" s="710" t="s">
        <v>252</v>
      </c>
      <c r="K202" s="710" t="s">
        <v>255</v>
      </c>
      <c r="L202" s="710">
        <v>3</v>
      </c>
    </row>
    <row r="203" spans="1:12" ht="46.5">
      <c r="A203" s="745"/>
      <c r="B203" s="724"/>
      <c r="C203" s="710"/>
      <c r="D203" s="711"/>
      <c r="E203" s="69" t="s">
        <v>134</v>
      </c>
      <c r="F203" s="69" t="s">
        <v>135</v>
      </c>
      <c r="G203" s="48" t="s">
        <v>103</v>
      </c>
      <c r="H203" s="71" t="s">
        <v>131</v>
      </c>
      <c r="I203" s="51" t="s">
        <v>445</v>
      </c>
      <c r="J203" s="710"/>
      <c r="K203" s="710"/>
      <c r="L203" s="710"/>
    </row>
    <row r="204" spans="1:12" ht="46.5">
      <c r="A204" s="745"/>
      <c r="B204" s="724"/>
      <c r="C204" s="710"/>
      <c r="D204" s="711"/>
      <c r="E204" s="69" t="s">
        <v>134</v>
      </c>
      <c r="F204" s="69" t="s">
        <v>135</v>
      </c>
      <c r="G204" s="48" t="s">
        <v>103</v>
      </c>
      <c r="H204" s="71" t="s">
        <v>132</v>
      </c>
      <c r="I204" s="51" t="s">
        <v>446</v>
      </c>
      <c r="J204" s="710"/>
      <c r="K204" s="710"/>
      <c r="L204" s="710"/>
    </row>
    <row r="205" spans="1:12" ht="31">
      <c r="A205" s="745"/>
      <c r="B205" s="724"/>
      <c r="C205" s="710"/>
      <c r="D205" s="711"/>
      <c r="E205" s="69" t="s">
        <v>134</v>
      </c>
      <c r="F205" s="69" t="s">
        <v>135</v>
      </c>
      <c r="G205" s="48" t="s">
        <v>103</v>
      </c>
      <c r="H205" s="71" t="s">
        <v>133</v>
      </c>
      <c r="I205" s="51" t="s">
        <v>447</v>
      </c>
      <c r="J205" s="710"/>
      <c r="K205" s="710"/>
      <c r="L205" s="710"/>
    </row>
    <row r="206" spans="1:12" ht="31">
      <c r="A206" s="745"/>
      <c r="B206" s="724"/>
      <c r="C206" s="710"/>
      <c r="D206" s="711"/>
      <c r="E206" s="69" t="s">
        <v>134</v>
      </c>
      <c r="F206" s="69" t="s">
        <v>135</v>
      </c>
      <c r="G206" s="48" t="s">
        <v>103</v>
      </c>
      <c r="H206" s="71" t="s">
        <v>99</v>
      </c>
      <c r="I206" s="51" t="s">
        <v>448</v>
      </c>
      <c r="J206" s="710"/>
      <c r="K206" s="710"/>
      <c r="L206" s="710"/>
    </row>
    <row r="207" spans="1:12" ht="77.5">
      <c r="A207" s="745"/>
      <c r="B207" s="724"/>
      <c r="C207" s="710">
        <v>4</v>
      </c>
      <c r="D207" s="711" t="s">
        <v>232</v>
      </c>
      <c r="E207" s="69" t="s">
        <v>134</v>
      </c>
      <c r="F207" s="69" t="s">
        <v>135</v>
      </c>
      <c r="G207" s="48" t="s">
        <v>103</v>
      </c>
      <c r="H207" s="71" t="s">
        <v>130</v>
      </c>
      <c r="I207" s="51" t="s">
        <v>449</v>
      </c>
      <c r="J207" s="710" t="s">
        <v>252</v>
      </c>
      <c r="K207" s="710" t="s">
        <v>255</v>
      </c>
      <c r="L207" s="710">
        <v>3</v>
      </c>
    </row>
    <row r="208" spans="1:12" ht="62">
      <c r="A208" s="745"/>
      <c r="B208" s="724"/>
      <c r="C208" s="710"/>
      <c r="D208" s="711"/>
      <c r="E208" s="69" t="s">
        <v>134</v>
      </c>
      <c r="F208" s="69" t="s">
        <v>135</v>
      </c>
      <c r="G208" s="48" t="s">
        <v>103</v>
      </c>
      <c r="H208" s="71" t="s">
        <v>131</v>
      </c>
      <c r="I208" s="51" t="s">
        <v>450</v>
      </c>
      <c r="J208" s="710"/>
      <c r="K208" s="710"/>
      <c r="L208" s="710"/>
    </row>
    <row r="209" spans="1:12" ht="46.5">
      <c r="A209" s="745"/>
      <c r="B209" s="724"/>
      <c r="C209" s="710"/>
      <c r="D209" s="711"/>
      <c r="E209" s="69" t="s">
        <v>134</v>
      </c>
      <c r="F209" s="69" t="s">
        <v>135</v>
      </c>
      <c r="G209" s="48" t="s">
        <v>103</v>
      </c>
      <c r="H209" s="71" t="s">
        <v>132</v>
      </c>
      <c r="I209" s="51" t="s">
        <v>451</v>
      </c>
      <c r="J209" s="710"/>
      <c r="K209" s="710"/>
      <c r="L209" s="710"/>
    </row>
    <row r="210" spans="1:12" ht="46.5">
      <c r="A210" s="745"/>
      <c r="B210" s="724"/>
      <c r="C210" s="710"/>
      <c r="D210" s="711"/>
      <c r="E210" s="69" t="s">
        <v>134</v>
      </c>
      <c r="F210" s="69" t="s">
        <v>135</v>
      </c>
      <c r="G210" s="48" t="s">
        <v>103</v>
      </c>
      <c r="H210" s="71" t="s">
        <v>133</v>
      </c>
      <c r="I210" s="36" t="s">
        <v>452</v>
      </c>
      <c r="J210" s="710"/>
      <c r="K210" s="710"/>
      <c r="L210" s="710"/>
    </row>
    <row r="211" spans="1:12" ht="46.5">
      <c r="A211" s="745"/>
      <c r="B211" s="724"/>
      <c r="C211" s="710"/>
      <c r="D211" s="711"/>
      <c r="E211" s="69" t="s">
        <v>134</v>
      </c>
      <c r="F211" s="69" t="s">
        <v>135</v>
      </c>
      <c r="G211" s="48" t="s">
        <v>103</v>
      </c>
      <c r="H211" s="71" t="s">
        <v>99</v>
      </c>
      <c r="I211" s="36" t="s">
        <v>453</v>
      </c>
      <c r="J211" s="710"/>
      <c r="K211" s="710"/>
      <c r="L211" s="710"/>
    </row>
    <row r="212" spans="1:12" ht="20">
      <c r="A212" s="85" t="s">
        <v>234</v>
      </c>
      <c r="B212" s="731" t="s">
        <v>235</v>
      </c>
      <c r="C212" s="732"/>
      <c r="D212" s="732"/>
      <c r="E212" s="732"/>
      <c r="F212" s="732"/>
      <c r="G212" s="732"/>
      <c r="H212" s="732"/>
      <c r="I212" s="732"/>
      <c r="J212" s="29"/>
      <c r="K212" s="29"/>
      <c r="L212" s="167">
        <f>L213</f>
        <v>3</v>
      </c>
    </row>
    <row r="213" spans="1:12">
      <c r="A213" s="744"/>
      <c r="B213" s="723"/>
      <c r="C213" s="726">
        <v>1</v>
      </c>
      <c r="D213" s="723" t="s">
        <v>528</v>
      </c>
      <c r="E213" s="71" t="s">
        <v>134</v>
      </c>
      <c r="F213" s="33" t="s">
        <v>103</v>
      </c>
      <c r="G213" s="33" t="s">
        <v>103</v>
      </c>
      <c r="H213" s="71" t="s">
        <v>130</v>
      </c>
      <c r="I213" s="61" t="s">
        <v>454</v>
      </c>
      <c r="J213" s="710" t="s">
        <v>252</v>
      </c>
      <c r="K213" s="710" t="s">
        <v>255</v>
      </c>
      <c r="L213" s="710">
        <v>3</v>
      </c>
    </row>
    <row r="214" spans="1:12" ht="31">
      <c r="A214" s="745"/>
      <c r="B214" s="724"/>
      <c r="C214" s="727"/>
      <c r="D214" s="724"/>
      <c r="E214" s="71" t="s">
        <v>134</v>
      </c>
      <c r="F214" s="33" t="s">
        <v>103</v>
      </c>
      <c r="G214" s="33" t="s">
        <v>103</v>
      </c>
      <c r="H214" s="71" t="s">
        <v>131</v>
      </c>
      <c r="I214" s="70" t="s">
        <v>455</v>
      </c>
      <c r="J214" s="710"/>
      <c r="K214" s="710"/>
      <c r="L214" s="710"/>
    </row>
    <row r="215" spans="1:12" ht="31">
      <c r="A215" s="745"/>
      <c r="B215" s="724"/>
      <c r="C215" s="727"/>
      <c r="D215" s="724"/>
      <c r="E215" s="71" t="s">
        <v>134</v>
      </c>
      <c r="F215" s="33" t="s">
        <v>103</v>
      </c>
      <c r="G215" s="33" t="s">
        <v>103</v>
      </c>
      <c r="H215" s="71" t="s">
        <v>132</v>
      </c>
      <c r="I215" s="70" t="s">
        <v>456</v>
      </c>
      <c r="J215" s="710"/>
      <c r="K215" s="710"/>
      <c r="L215" s="710"/>
    </row>
    <row r="216" spans="1:12" ht="31">
      <c r="A216" s="745"/>
      <c r="B216" s="724"/>
      <c r="C216" s="727"/>
      <c r="D216" s="724"/>
      <c r="E216" s="71" t="s">
        <v>134</v>
      </c>
      <c r="F216" s="33" t="s">
        <v>103</v>
      </c>
      <c r="G216" s="33" t="s">
        <v>103</v>
      </c>
      <c r="H216" s="71" t="s">
        <v>133</v>
      </c>
      <c r="I216" s="70" t="s">
        <v>457</v>
      </c>
      <c r="J216" s="710"/>
      <c r="K216" s="710"/>
      <c r="L216" s="710"/>
    </row>
    <row r="217" spans="1:12">
      <c r="A217" s="746"/>
      <c r="B217" s="730"/>
      <c r="C217" s="729"/>
      <c r="D217" s="730"/>
      <c r="E217" s="71" t="s">
        <v>134</v>
      </c>
      <c r="F217" s="33" t="s">
        <v>103</v>
      </c>
      <c r="G217" s="33" t="s">
        <v>103</v>
      </c>
      <c r="H217" s="71" t="s">
        <v>99</v>
      </c>
      <c r="I217" s="61" t="s">
        <v>458</v>
      </c>
      <c r="J217" s="710"/>
      <c r="K217" s="710"/>
      <c r="L217" s="710"/>
    </row>
    <row r="218" spans="1:12" ht="20">
      <c r="A218" s="85" t="s">
        <v>237</v>
      </c>
      <c r="B218" s="731" t="s">
        <v>238</v>
      </c>
      <c r="C218" s="732"/>
      <c r="D218" s="732"/>
      <c r="E218" s="732"/>
      <c r="F218" s="732"/>
      <c r="G218" s="732"/>
      <c r="H218" s="732"/>
      <c r="I218" s="732"/>
      <c r="J218" s="29"/>
      <c r="K218" s="29"/>
      <c r="L218" s="167">
        <f>AVERAGE(L219:L233)</f>
        <v>3</v>
      </c>
    </row>
    <row r="219" spans="1:12" ht="31">
      <c r="A219" s="744"/>
      <c r="B219" s="723"/>
      <c r="C219" s="726">
        <v>1</v>
      </c>
      <c r="D219" s="723" t="s">
        <v>529</v>
      </c>
      <c r="E219" s="71" t="s">
        <v>134</v>
      </c>
      <c r="F219" s="33" t="s">
        <v>103</v>
      </c>
      <c r="G219" s="33" t="s">
        <v>103</v>
      </c>
      <c r="H219" s="71" t="s">
        <v>130</v>
      </c>
      <c r="I219" s="70" t="s">
        <v>460</v>
      </c>
      <c r="J219" s="710" t="s">
        <v>252</v>
      </c>
      <c r="K219" s="710" t="s">
        <v>255</v>
      </c>
      <c r="L219" s="710">
        <v>3</v>
      </c>
    </row>
    <row r="220" spans="1:12">
      <c r="A220" s="745"/>
      <c r="B220" s="724"/>
      <c r="C220" s="727"/>
      <c r="D220" s="724"/>
      <c r="E220" s="71" t="s">
        <v>134</v>
      </c>
      <c r="F220" s="33" t="s">
        <v>103</v>
      </c>
      <c r="G220" s="33" t="s">
        <v>103</v>
      </c>
      <c r="H220" s="71" t="s">
        <v>131</v>
      </c>
      <c r="I220" s="61" t="s">
        <v>461</v>
      </c>
      <c r="J220" s="710"/>
      <c r="K220" s="710"/>
      <c r="L220" s="710"/>
    </row>
    <row r="221" spans="1:12" ht="93">
      <c r="A221" s="745"/>
      <c r="B221" s="724"/>
      <c r="C221" s="727"/>
      <c r="D221" s="724"/>
      <c r="E221" s="71" t="s">
        <v>134</v>
      </c>
      <c r="F221" s="33" t="s">
        <v>103</v>
      </c>
      <c r="G221" s="33" t="s">
        <v>103</v>
      </c>
      <c r="H221" s="71" t="s">
        <v>132</v>
      </c>
      <c r="I221" s="70" t="s">
        <v>462</v>
      </c>
      <c r="J221" s="710"/>
      <c r="K221" s="710"/>
      <c r="L221" s="710"/>
    </row>
    <row r="222" spans="1:12" ht="46.5">
      <c r="A222" s="745"/>
      <c r="B222" s="724"/>
      <c r="C222" s="727"/>
      <c r="D222" s="724"/>
      <c r="E222" s="71" t="s">
        <v>134</v>
      </c>
      <c r="F222" s="33" t="s">
        <v>103</v>
      </c>
      <c r="G222" s="33" t="s">
        <v>103</v>
      </c>
      <c r="H222" s="71" t="s">
        <v>133</v>
      </c>
      <c r="I222" s="70" t="s">
        <v>463</v>
      </c>
      <c r="J222" s="710"/>
      <c r="K222" s="710"/>
      <c r="L222" s="710"/>
    </row>
    <row r="223" spans="1:12">
      <c r="A223" s="745"/>
      <c r="B223" s="724"/>
      <c r="C223" s="729"/>
      <c r="D223" s="724"/>
      <c r="E223" s="71" t="s">
        <v>134</v>
      </c>
      <c r="F223" s="33" t="s">
        <v>103</v>
      </c>
      <c r="G223" s="33" t="s">
        <v>103</v>
      </c>
      <c r="H223" s="71" t="s">
        <v>99</v>
      </c>
      <c r="I223" s="70" t="s">
        <v>464</v>
      </c>
      <c r="J223" s="710"/>
      <c r="K223" s="710"/>
      <c r="L223" s="710"/>
    </row>
    <row r="224" spans="1:12" ht="46.5">
      <c r="A224" s="745"/>
      <c r="B224" s="724"/>
      <c r="C224" s="726">
        <v>2</v>
      </c>
      <c r="D224" s="723" t="s">
        <v>240</v>
      </c>
      <c r="E224" s="69" t="s">
        <v>134</v>
      </c>
      <c r="F224" s="69" t="s">
        <v>135</v>
      </c>
      <c r="G224" s="48" t="s">
        <v>103</v>
      </c>
      <c r="H224" s="71" t="s">
        <v>130</v>
      </c>
      <c r="I224" s="36" t="s">
        <v>465</v>
      </c>
      <c r="J224" s="710" t="s">
        <v>252</v>
      </c>
      <c r="K224" s="710" t="s">
        <v>255</v>
      </c>
      <c r="L224" s="710">
        <v>3</v>
      </c>
    </row>
    <row r="225" spans="1:12" ht="31">
      <c r="A225" s="745"/>
      <c r="B225" s="724"/>
      <c r="C225" s="727"/>
      <c r="D225" s="724"/>
      <c r="E225" s="69" t="s">
        <v>134</v>
      </c>
      <c r="F225" s="69" t="s">
        <v>135</v>
      </c>
      <c r="G225" s="48" t="s">
        <v>103</v>
      </c>
      <c r="H225" s="71" t="s">
        <v>131</v>
      </c>
      <c r="I225" s="36" t="s">
        <v>466</v>
      </c>
      <c r="J225" s="710"/>
      <c r="K225" s="710"/>
      <c r="L225" s="710"/>
    </row>
    <row r="226" spans="1:12" ht="31">
      <c r="A226" s="745"/>
      <c r="B226" s="724"/>
      <c r="C226" s="727"/>
      <c r="D226" s="724"/>
      <c r="E226" s="69" t="s">
        <v>134</v>
      </c>
      <c r="F226" s="69" t="s">
        <v>135</v>
      </c>
      <c r="G226" s="48" t="s">
        <v>103</v>
      </c>
      <c r="H226" s="71" t="s">
        <v>132</v>
      </c>
      <c r="I226" s="36" t="s">
        <v>467</v>
      </c>
      <c r="J226" s="710"/>
      <c r="K226" s="710"/>
      <c r="L226" s="710"/>
    </row>
    <row r="227" spans="1:12">
      <c r="A227" s="745"/>
      <c r="B227" s="724"/>
      <c r="C227" s="727"/>
      <c r="D227" s="724"/>
      <c r="E227" s="69" t="s">
        <v>134</v>
      </c>
      <c r="F227" s="69" t="s">
        <v>135</v>
      </c>
      <c r="G227" s="48" t="s">
        <v>103</v>
      </c>
      <c r="H227" s="71" t="s">
        <v>133</v>
      </c>
      <c r="I227" s="36" t="s">
        <v>468</v>
      </c>
      <c r="J227" s="710"/>
      <c r="K227" s="710"/>
      <c r="L227" s="710"/>
    </row>
    <row r="228" spans="1:12" ht="31">
      <c r="A228" s="745"/>
      <c r="B228" s="724"/>
      <c r="C228" s="727"/>
      <c r="D228" s="724"/>
      <c r="E228" s="69" t="s">
        <v>134</v>
      </c>
      <c r="F228" s="69" t="s">
        <v>135</v>
      </c>
      <c r="G228" s="48" t="s">
        <v>103</v>
      </c>
      <c r="H228" s="71" t="s">
        <v>99</v>
      </c>
      <c r="I228" s="36" t="s">
        <v>469</v>
      </c>
      <c r="J228" s="710"/>
      <c r="K228" s="710"/>
      <c r="L228" s="710"/>
    </row>
    <row r="229" spans="1:12" ht="62">
      <c r="A229" s="745"/>
      <c r="B229" s="724"/>
      <c r="C229" s="710">
        <v>3</v>
      </c>
      <c r="D229" s="711" t="s">
        <v>241</v>
      </c>
      <c r="E229" s="69" t="s">
        <v>134</v>
      </c>
      <c r="F229" s="69" t="s">
        <v>135</v>
      </c>
      <c r="G229" s="48" t="s">
        <v>103</v>
      </c>
      <c r="H229" s="71" t="s">
        <v>130</v>
      </c>
      <c r="I229" s="36" t="s">
        <v>470</v>
      </c>
      <c r="J229" s="710" t="s">
        <v>252</v>
      </c>
      <c r="K229" s="710" t="s">
        <v>255</v>
      </c>
      <c r="L229" s="710">
        <v>3</v>
      </c>
    </row>
    <row r="230" spans="1:12" ht="46.5">
      <c r="A230" s="745"/>
      <c r="B230" s="724"/>
      <c r="C230" s="710"/>
      <c r="D230" s="711"/>
      <c r="E230" s="69" t="s">
        <v>134</v>
      </c>
      <c r="F230" s="69" t="s">
        <v>135</v>
      </c>
      <c r="G230" s="48" t="s">
        <v>103</v>
      </c>
      <c r="H230" s="71" t="s">
        <v>131</v>
      </c>
      <c r="I230" s="36" t="s">
        <v>471</v>
      </c>
      <c r="J230" s="710"/>
      <c r="K230" s="710"/>
      <c r="L230" s="710"/>
    </row>
    <row r="231" spans="1:12" ht="46.5">
      <c r="A231" s="745"/>
      <c r="B231" s="724"/>
      <c r="C231" s="710"/>
      <c r="D231" s="711"/>
      <c r="E231" s="69" t="s">
        <v>134</v>
      </c>
      <c r="F231" s="69" t="s">
        <v>135</v>
      </c>
      <c r="G231" s="48" t="s">
        <v>103</v>
      </c>
      <c r="H231" s="71" t="s">
        <v>132</v>
      </c>
      <c r="I231" s="36" t="s">
        <v>472</v>
      </c>
      <c r="J231" s="710"/>
      <c r="K231" s="710"/>
      <c r="L231" s="710"/>
    </row>
    <row r="232" spans="1:12" ht="31">
      <c r="A232" s="745"/>
      <c r="B232" s="724"/>
      <c r="C232" s="710"/>
      <c r="D232" s="711"/>
      <c r="E232" s="69" t="s">
        <v>134</v>
      </c>
      <c r="F232" s="69" t="s">
        <v>135</v>
      </c>
      <c r="G232" s="48" t="s">
        <v>103</v>
      </c>
      <c r="H232" s="71" t="s">
        <v>133</v>
      </c>
      <c r="I232" s="36" t="s">
        <v>473</v>
      </c>
      <c r="J232" s="710"/>
      <c r="K232" s="710"/>
      <c r="L232" s="710"/>
    </row>
    <row r="233" spans="1:12" ht="46.5">
      <c r="A233" s="745"/>
      <c r="B233" s="724"/>
      <c r="C233" s="710"/>
      <c r="D233" s="711"/>
      <c r="E233" s="69" t="s">
        <v>134</v>
      </c>
      <c r="F233" s="69" t="s">
        <v>135</v>
      </c>
      <c r="G233" s="48" t="s">
        <v>103</v>
      </c>
      <c r="H233" s="71" t="s">
        <v>99</v>
      </c>
      <c r="I233" s="36" t="s">
        <v>474</v>
      </c>
      <c r="J233" s="710"/>
      <c r="K233" s="710"/>
      <c r="L233" s="710"/>
    </row>
    <row r="234" spans="1:12" ht="20">
      <c r="A234" s="85" t="s">
        <v>242</v>
      </c>
      <c r="B234" s="731" t="s">
        <v>243</v>
      </c>
      <c r="C234" s="732"/>
      <c r="D234" s="732"/>
      <c r="E234" s="732"/>
      <c r="F234" s="732"/>
      <c r="G234" s="732"/>
      <c r="H234" s="732"/>
      <c r="I234" s="732"/>
      <c r="J234" s="29"/>
      <c r="K234" s="29"/>
      <c r="L234" s="167">
        <f>AVERAGE(L235:L244)</f>
        <v>3</v>
      </c>
    </row>
    <row r="235" spans="1:12" ht="46.5">
      <c r="A235" s="759"/>
      <c r="B235" s="723"/>
      <c r="C235" s="726">
        <v>1</v>
      </c>
      <c r="D235" s="723" t="s">
        <v>530</v>
      </c>
      <c r="E235" s="71" t="s">
        <v>134</v>
      </c>
      <c r="F235" s="33" t="s">
        <v>103</v>
      </c>
      <c r="G235" s="33" t="s">
        <v>103</v>
      </c>
      <c r="H235" s="71" t="s">
        <v>130</v>
      </c>
      <c r="I235" s="70" t="s">
        <v>475</v>
      </c>
      <c r="J235" s="710" t="s">
        <v>252</v>
      </c>
      <c r="K235" s="710" t="s">
        <v>255</v>
      </c>
      <c r="L235" s="710">
        <v>3</v>
      </c>
    </row>
    <row r="236" spans="1:12">
      <c r="A236" s="760"/>
      <c r="B236" s="724"/>
      <c r="C236" s="727"/>
      <c r="D236" s="724"/>
      <c r="E236" s="71" t="s">
        <v>134</v>
      </c>
      <c r="F236" s="33" t="s">
        <v>103</v>
      </c>
      <c r="G236" s="33" t="s">
        <v>103</v>
      </c>
      <c r="H236" s="71" t="s">
        <v>131</v>
      </c>
      <c r="I236" s="61" t="s">
        <v>476</v>
      </c>
      <c r="J236" s="710"/>
      <c r="K236" s="710"/>
      <c r="L236" s="710"/>
    </row>
    <row r="237" spans="1:12" ht="77.5">
      <c r="A237" s="760"/>
      <c r="B237" s="724"/>
      <c r="C237" s="727"/>
      <c r="D237" s="724"/>
      <c r="E237" s="71" t="s">
        <v>134</v>
      </c>
      <c r="F237" s="33" t="s">
        <v>103</v>
      </c>
      <c r="G237" s="33" t="s">
        <v>103</v>
      </c>
      <c r="H237" s="71" t="s">
        <v>132</v>
      </c>
      <c r="I237" s="70" t="s">
        <v>477</v>
      </c>
      <c r="J237" s="710"/>
      <c r="K237" s="710"/>
      <c r="L237" s="710"/>
    </row>
    <row r="238" spans="1:12" ht="62">
      <c r="A238" s="760"/>
      <c r="B238" s="724"/>
      <c r="C238" s="727"/>
      <c r="D238" s="724"/>
      <c r="E238" s="71" t="s">
        <v>134</v>
      </c>
      <c r="F238" s="33" t="s">
        <v>103</v>
      </c>
      <c r="G238" s="33" t="s">
        <v>103</v>
      </c>
      <c r="H238" s="71" t="s">
        <v>133</v>
      </c>
      <c r="I238" s="70" t="s">
        <v>478</v>
      </c>
      <c r="J238" s="710"/>
      <c r="K238" s="710"/>
      <c r="L238" s="710"/>
    </row>
    <row r="239" spans="1:12" ht="31">
      <c r="A239" s="760"/>
      <c r="B239" s="724"/>
      <c r="C239" s="729"/>
      <c r="D239" s="730"/>
      <c r="E239" s="71" t="s">
        <v>134</v>
      </c>
      <c r="F239" s="33" t="s">
        <v>103</v>
      </c>
      <c r="G239" s="33" t="s">
        <v>103</v>
      </c>
      <c r="H239" s="71" t="s">
        <v>99</v>
      </c>
      <c r="I239" s="70" t="s">
        <v>479</v>
      </c>
      <c r="J239" s="710"/>
      <c r="K239" s="710"/>
      <c r="L239" s="710"/>
    </row>
    <row r="240" spans="1:12" ht="46.5">
      <c r="A240" s="760"/>
      <c r="B240" s="724"/>
      <c r="C240" s="726">
        <v>2</v>
      </c>
      <c r="D240" s="723" t="s">
        <v>245</v>
      </c>
      <c r="E240" s="69" t="s">
        <v>134</v>
      </c>
      <c r="F240" s="69" t="s">
        <v>135</v>
      </c>
      <c r="G240" s="48" t="s">
        <v>103</v>
      </c>
      <c r="H240" s="71" t="s">
        <v>130</v>
      </c>
      <c r="I240" s="36" t="s">
        <v>480</v>
      </c>
      <c r="J240" s="710" t="s">
        <v>252</v>
      </c>
      <c r="K240" s="710" t="s">
        <v>255</v>
      </c>
      <c r="L240" s="710">
        <v>3</v>
      </c>
    </row>
    <row r="241" spans="1:12" ht="46.5">
      <c r="A241" s="760"/>
      <c r="B241" s="724"/>
      <c r="C241" s="727"/>
      <c r="D241" s="724"/>
      <c r="E241" s="69" t="s">
        <v>134</v>
      </c>
      <c r="F241" s="69" t="s">
        <v>135</v>
      </c>
      <c r="G241" s="48" t="s">
        <v>103</v>
      </c>
      <c r="H241" s="71" t="s">
        <v>131</v>
      </c>
      <c r="I241" s="36" t="s">
        <v>481</v>
      </c>
      <c r="J241" s="710"/>
      <c r="K241" s="710"/>
      <c r="L241" s="710"/>
    </row>
    <row r="242" spans="1:12" ht="46.5">
      <c r="A242" s="760"/>
      <c r="B242" s="724"/>
      <c r="C242" s="727"/>
      <c r="D242" s="724"/>
      <c r="E242" s="69" t="s">
        <v>134</v>
      </c>
      <c r="F242" s="69" t="s">
        <v>135</v>
      </c>
      <c r="G242" s="48" t="s">
        <v>103</v>
      </c>
      <c r="H242" s="71" t="s">
        <v>132</v>
      </c>
      <c r="I242" s="36" t="s">
        <v>482</v>
      </c>
      <c r="J242" s="710"/>
      <c r="K242" s="710"/>
      <c r="L242" s="710"/>
    </row>
    <row r="243" spans="1:12" ht="31">
      <c r="A243" s="760"/>
      <c r="B243" s="724"/>
      <c r="C243" s="727"/>
      <c r="D243" s="724"/>
      <c r="E243" s="69" t="s">
        <v>134</v>
      </c>
      <c r="F243" s="69" t="s">
        <v>135</v>
      </c>
      <c r="G243" s="48" t="s">
        <v>103</v>
      </c>
      <c r="H243" s="71" t="s">
        <v>133</v>
      </c>
      <c r="I243" s="36" t="s">
        <v>483</v>
      </c>
      <c r="J243" s="710"/>
      <c r="K243" s="710"/>
      <c r="L243" s="710"/>
    </row>
    <row r="244" spans="1:12" ht="31.5" thickBot="1">
      <c r="A244" s="761"/>
      <c r="B244" s="725"/>
      <c r="C244" s="728"/>
      <c r="D244" s="725"/>
      <c r="E244" s="81" t="s">
        <v>134</v>
      </c>
      <c r="F244" s="81" t="s">
        <v>135</v>
      </c>
      <c r="G244" s="82" t="s">
        <v>103</v>
      </c>
      <c r="H244" s="81" t="s">
        <v>99</v>
      </c>
      <c r="I244" s="86" t="s">
        <v>484</v>
      </c>
      <c r="J244" s="710"/>
      <c r="K244" s="710"/>
      <c r="L244" s="710"/>
    </row>
  </sheetData>
  <mergeCells count="303">
    <mergeCell ref="D229:D233"/>
    <mergeCell ref="C229:C233"/>
    <mergeCell ref="C73:C77"/>
    <mergeCell ref="B11:I11"/>
    <mergeCell ref="B125:I125"/>
    <mergeCell ref="B131:I131"/>
    <mergeCell ref="D73:D77"/>
    <mergeCell ref="B17:I17"/>
    <mergeCell ref="B38:I38"/>
    <mergeCell ref="B44:I44"/>
    <mergeCell ref="B50:I50"/>
    <mergeCell ref="B66:I66"/>
    <mergeCell ref="C23:C27"/>
    <mergeCell ref="D28:D32"/>
    <mergeCell ref="C28:C32"/>
    <mergeCell ref="C33:C37"/>
    <mergeCell ref="D33:D37"/>
    <mergeCell ref="D56:D60"/>
    <mergeCell ref="C56:C60"/>
    <mergeCell ref="B73:B82"/>
    <mergeCell ref="B72:I72"/>
    <mergeCell ref="D78:D82"/>
    <mergeCell ref="C78:C82"/>
    <mergeCell ref="D84:D88"/>
    <mergeCell ref="B84:B98"/>
    <mergeCell ref="B100:B124"/>
    <mergeCell ref="B126:B130"/>
    <mergeCell ref="B132:B136"/>
    <mergeCell ref="B138:B142"/>
    <mergeCell ref="B144:B148"/>
    <mergeCell ref="B150:B154"/>
    <mergeCell ref="C174:C178"/>
    <mergeCell ref="C180:C184"/>
    <mergeCell ref="B155:I155"/>
    <mergeCell ref="B161:I161"/>
    <mergeCell ref="B167:I167"/>
    <mergeCell ref="B173:I173"/>
    <mergeCell ref="C126:C130"/>
    <mergeCell ref="C156:C160"/>
    <mergeCell ref="C162:C166"/>
    <mergeCell ref="C168:C172"/>
    <mergeCell ref="C132:C136"/>
    <mergeCell ref="C138:C142"/>
    <mergeCell ref="C144:C148"/>
    <mergeCell ref="C84:C88"/>
    <mergeCell ref="D94:D98"/>
    <mergeCell ref="D150:D154"/>
    <mergeCell ref="D156:D160"/>
    <mergeCell ref="A235:A244"/>
    <mergeCell ref="C186:C190"/>
    <mergeCell ref="C192:C196"/>
    <mergeCell ref="C213:C217"/>
    <mergeCell ref="C219:C223"/>
    <mergeCell ref="B156:B160"/>
    <mergeCell ref="B162:B166"/>
    <mergeCell ref="B168:B172"/>
    <mergeCell ref="B174:B178"/>
    <mergeCell ref="B180:B184"/>
    <mergeCell ref="B186:B190"/>
    <mergeCell ref="B192:B211"/>
    <mergeCell ref="B213:B217"/>
    <mergeCell ref="B219:B233"/>
    <mergeCell ref="C202:C206"/>
    <mergeCell ref="A168:A172"/>
    <mergeCell ref="A174:A178"/>
    <mergeCell ref="A180:A184"/>
    <mergeCell ref="A186:A190"/>
    <mergeCell ref="A192:A211"/>
    <mergeCell ref="A213:A217"/>
    <mergeCell ref="A219:A233"/>
    <mergeCell ref="B234:I234"/>
    <mergeCell ref="B235:B244"/>
    <mergeCell ref="D162:D166"/>
    <mergeCell ref="B191:I191"/>
    <mergeCell ref="D202:D206"/>
    <mergeCell ref="D207:D211"/>
    <mergeCell ref="C207:C211"/>
    <mergeCell ref="D224:D228"/>
    <mergeCell ref="C224:C228"/>
    <mergeCell ref="B212:I212"/>
    <mergeCell ref="B218:I218"/>
    <mergeCell ref="A73:A82"/>
    <mergeCell ref="C94:C98"/>
    <mergeCell ref="D89:D93"/>
    <mergeCell ref="C89:C93"/>
    <mergeCell ref="B83:I83"/>
    <mergeCell ref="B99:I99"/>
    <mergeCell ref="D174:D178"/>
    <mergeCell ref="D180:D184"/>
    <mergeCell ref="D186:D190"/>
    <mergeCell ref="B179:I179"/>
    <mergeCell ref="B185:I185"/>
    <mergeCell ref="D100:D104"/>
    <mergeCell ref="C100:C104"/>
    <mergeCell ref="A84:A98"/>
    <mergeCell ref="A100:A124"/>
    <mergeCell ref="A126:A130"/>
    <mergeCell ref="A132:A136"/>
    <mergeCell ref="A138:A142"/>
    <mergeCell ref="A144:A148"/>
    <mergeCell ref="A150:A154"/>
    <mergeCell ref="A156:A160"/>
    <mergeCell ref="A162:A166"/>
    <mergeCell ref="C150:C154"/>
    <mergeCell ref="B137:I137"/>
    <mergeCell ref="B67:B71"/>
    <mergeCell ref="L3:L4"/>
    <mergeCell ref="D67:D71"/>
    <mergeCell ref="C67:C71"/>
    <mergeCell ref="A3:A4"/>
    <mergeCell ref="A6:A10"/>
    <mergeCell ref="A12:A16"/>
    <mergeCell ref="A18:A37"/>
    <mergeCell ref="A39:A43"/>
    <mergeCell ref="A45:A49"/>
    <mergeCell ref="A51:A65"/>
    <mergeCell ref="A67:A71"/>
    <mergeCell ref="K3:K4"/>
    <mergeCell ref="B5:I5"/>
    <mergeCell ref="D61:D65"/>
    <mergeCell ref="D23:D27"/>
    <mergeCell ref="D12:D16"/>
    <mergeCell ref="D18:D22"/>
    <mergeCell ref="D39:D43"/>
    <mergeCell ref="D45:D49"/>
    <mergeCell ref="D51:D55"/>
    <mergeCell ref="J3:J4"/>
    <mergeCell ref="B3:B4"/>
    <mergeCell ref="B6:B10"/>
    <mergeCell ref="B12:B16"/>
    <mergeCell ref="B18:B37"/>
    <mergeCell ref="B39:B43"/>
    <mergeCell ref="B45:B49"/>
    <mergeCell ref="B51:B65"/>
    <mergeCell ref="A1:L1"/>
    <mergeCell ref="A2:I2"/>
    <mergeCell ref="J2:K2"/>
    <mergeCell ref="C3:C4"/>
    <mergeCell ref="C61:C65"/>
    <mergeCell ref="E3:G3"/>
    <mergeCell ref="D3:D4"/>
    <mergeCell ref="D6:D10"/>
    <mergeCell ref="C6:C10"/>
    <mergeCell ref="C12:C16"/>
    <mergeCell ref="C18:C22"/>
    <mergeCell ref="C39:C43"/>
    <mergeCell ref="C45:C49"/>
    <mergeCell ref="C51:C55"/>
    <mergeCell ref="H3:H4"/>
    <mergeCell ref="I3:I4"/>
    <mergeCell ref="L6:L10"/>
    <mergeCell ref="L12:L16"/>
    <mergeCell ref="L18:L22"/>
    <mergeCell ref="D240:D244"/>
    <mergeCell ref="C240:C244"/>
    <mergeCell ref="C235:C239"/>
    <mergeCell ref="D105:D109"/>
    <mergeCell ref="C105:C109"/>
    <mergeCell ref="D110:D114"/>
    <mergeCell ref="C110:C114"/>
    <mergeCell ref="D115:D119"/>
    <mergeCell ref="C115:C119"/>
    <mergeCell ref="D120:D124"/>
    <mergeCell ref="C120:C124"/>
    <mergeCell ref="D197:D201"/>
    <mergeCell ref="C197:C201"/>
    <mergeCell ref="D168:D172"/>
    <mergeCell ref="D126:D130"/>
    <mergeCell ref="B143:I143"/>
    <mergeCell ref="B149:I149"/>
    <mergeCell ref="D192:D196"/>
    <mergeCell ref="D213:D217"/>
    <mergeCell ref="D219:D223"/>
    <mergeCell ref="D235:D239"/>
    <mergeCell ref="D132:D136"/>
    <mergeCell ref="D138:D142"/>
    <mergeCell ref="D144:D148"/>
    <mergeCell ref="L23:L27"/>
    <mergeCell ref="L28:L32"/>
    <mergeCell ref="L33:L37"/>
    <mergeCell ref="L39:L43"/>
    <mergeCell ref="L45:L49"/>
    <mergeCell ref="L51:L55"/>
    <mergeCell ref="L56:L60"/>
    <mergeCell ref="L61:L65"/>
    <mergeCell ref="L67:L71"/>
    <mergeCell ref="L73:L77"/>
    <mergeCell ref="L78:L82"/>
    <mergeCell ref="L84:L88"/>
    <mergeCell ref="L89:L93"/>
    <mergeCell ref="L94:L98"/>
    <mergeCell ref="L100:L104"/>
    <mergeCell ref="L105:L109"/>
    <mergeCell ref="L110:L114"/>
    <mergeCell ref="L115:L119"/>
    <mergeCell ref="L120:L124"/>
    <mergeCell ref="L126:L130"/>
    <mergeCell ref="L132:L136"/>
    <mergeCell ref="L138:L142"/>
    <mergeCell ref="L144:L148"/>
    <mergeCell ref="L150:L154"/>
    <mergeCell ref="L156:L160"/>
    <mergeCell ref="L162:L166"/>
    <mergeCell ref="L168:L172"/>
    <mergeCell ref="L174:L178"/>
    <mergeCell ref="L180:L184"/>
    <mergeCell ref="L186:L190"/>
    <mergeCell ref="L192:L196"/>
    <mergeCell ref="L197:L201"/>
    <mergeCell ref="L202:L206"/>
    <mergeCell ref="L207:L211"/>
    <mergeCell ref="L213:L217"/>
    <mergeCell ref="L219:L223"/>
    <mergeCell ref="L224:L228"/>
    <mergeCell ref="L229:L233"/>
    <mergeCell ref="L235:L239"/>
    <mergeCell ref="L240:L244"/>
    <mergeCell ref="J6:J10"/>
    <mergeCell ref="K6:K10"/>
    <mergeCell ref="J12:J16"/>
    <mergeCell ref="K12:K16"/>
    <mergeCell ref="J18:J22"/>
    <mergeCell ref="K18:K22"/>
    <mergeCell ref="J23:J27"/>
    <mergeCell ref="K23:K27"/>
    <mergeCell ref="J28:J32"/>
    <mergeCell ref="K28:K32"/>
    <mergeCell ref="J33:J37"/>
    <mergeCell ref="K33:K37"/>
    <mergeCell ref="J39:J43"/>
    <mergeCell ref="K39:K43"/>
    <mergeCell ref="J45:J49"/>
    <mergeCell ref="K45:K49"/>
    <mergeCell ref="J51:J55"/>
    <mergeCell ref="K51:K55"/>
    <mergeCell ref="J56:J60"/>
    <mergeCell ref="K56:K60"/>
    <mergeCell ref="J61:J65"/>
    <mergeCell ref="K61:K65"/>
    <mergeCell ref="J67:J71"/>
    <mergeCell ref="K67:K71"/>
    <mergeCell ref="J73:J77"/>
    <mergeCell ref="K73:K77"/>
    <mergeCell ref="J78:J82"/>
    <mergeCell ref="K78:K82"/>
    <mergeCell ref="J84:J88"/>
    <mergeCell ref="K84:K88"/>
    <mergeCell ref="J89:J93"/>
    <mergeCell ref="K89:K93"/>
    <mergeCell ref="J94:J98"/>
    <mergeCell ref="K94:K98"/>
    <mergeCell ref="J100:J104"/>
    <mergeCell ref="K100:K104"/>
    <mergeCell ref="J105:J109"/>
    <mergeCell ref="K105:K109"/>
    <mergeCell ref="J110:J114"/>
    <mergeCell ref="K110:K114"/>
    <mergeCell ref="J115:J119"/>
    <mergeCell ref="K115:K119"/>
    <mergeCell ref="J120:J124"/>
    <mergeCell ref="K120:K124"/>
    <mergeCell ref="J126:J130"/>
    <mergeCell ref="K126:K130"/>
    <mergeCell ref="J132:J136"/>
    <mergeCell ref="K132:K136"/>
    <mergeCell ref="J138:J142"/>
    <mergeCell ref="K138:K142"/>
    <mergeCell ref="J144:J148"/>
    <mergeCell ref="K144:K148"/>
    <mergeCell ref="J150:J154"/>
    <mergeCell ref="K150:K154"/>
    <mergeCell ref="J156:J160"/>
    <mergeCell ref="K156:K160"/>
    <mergeCell ref="J162:J166"/>
    <mergeCell ref="K162:K166"/>
    <mergeCell ref="J168:J172"/>
    <mergeCell ref="K168:K172"/>
    <mergeCell ref="J174:J178"/>
    <mergeCell ref="K174:K178"/>
    <mergeCell ref="J180:J184"/>
    <mergeCell ref="K180:K184"/>
    <mergeCell ref="J186:J190"/>
    <mergeCell ref="K186:K190"/>
    <mergeCell ref="J192:J196"/>
    <mergeCell ref="K192:K196"/>
    <mergeCell ref="J224:J228"/>
    <mergeCell ref="K224:K228"/>
    <mergeCell ref="J229:J233"/>
    <mergeCell ref="K229:K233"/>
    <mergeCell ref="J235:J239"/>
    <mergeCell ref="K235:K239"/>
    <mergeCell ref="J240:J244"/>
    <mergeCell ref="K240:K244"/>
    <mergeCell ref="J197:J201"/>
    <mergeCell ref="K197:K201"/>
    <mergeCell ref="J202:J206"/>
    <mergeCell ref="K202:K206"/>
    <mergeCell ref="J207:J211"/>
    <mergeCell ref="K207:K211"/>
    <mergeCell ref="J213:J217"/>
    <mergeCell ref="K213:K217"/>
    <mergeCell ref="J219:J223"/>
    <mergeCell ref="K219:K223"/>
  </mergeCells>
  <dataValidations count="1">
    <dataValidation type="list" allowBlank="1" showInputMessage="1" showErrorMessage="1" sqref="L6:L10 L12:L16 L18:L37 L39:L43 L45:L49 L51:L65 L67:L71 L73:L82 L84:L98 L100:L124 L126:L130 L132:L136 L138:L142 L144:L148 L150:L154 L156:L160 L162:L166 L168:L172 L174:L178 L180:L184 L186:L190 L192:L211 L213:L217 L219:L233 L235:L244" xr:uid="{00000000-0002-0000-0A00-000000000000}">
      <formula1>"1,2,3,4,5"</formula1>
    </dataValidation>
  </dataValidations>
  <pageMargins left="0.69930555555555596" right="0.69930555555555596"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sheetPr>
  <dimension ref="A1:L304"/>
  <sheetViews>
    <sheetView topLeftCell="F1" zoomScale="80" zoomScaleNormal="80" workbookViewId="0">
      <selection activeCell="I10" sqref="I10"/>
    </sheetView>
  </sheetViews>
  <sheetFormatPr defaultColWidth="9" defaultRowHeight="15.5"/>
  <cols>
    <col min="1" max="1" width="6.58203125" style="28" customWidth="1"/>
    <col min="2" max="2" width="12.08203125" style="28" customWidth="1"/>
    <col min="3" max="3" width="6.33203125" style="34" customWidth="1"/>
    <col min="4" max="4" width="22.5" style="28" customWidth="1"/>
    <col min="5" max="6" width="6.5" style="28" customWidth="1"/>
    <col min="7" max="8" width="6.58203125" style="34" customWidth="1"/>
    <col min="9" max="9" width="75.58203125" style="28" customWidth="1"/>
    <col min="10" max="10" width="12" style="28" customWidth="1"/>
    <col min="11" max="11" width="43.33203125" style="28" customWidth="1"/>
    <col min="12" max="12" width="13.08203125" style="28" customWidth="1"/>
    <col min="13" max="16384" width="9" style="28"/>
  </cols>
  <sheetData>
    <row r="1" spans="1:12" ht="20.5" thickBot="1">
      <c r="A1" s="718" t="str">
        <f>'KKLEAD II'!A1:L1</f>
        <v>PENILAIAN MANDIRI MATURITAS PENYELENGGARAAN SPIP TERINTEGRASI
KEMENTERIAN/LEMBAGA/PEMERINTAH DAERAH …
Periode Penilaian sampai dengan 30 Juni 20XX</v>
      </c>
      <c r="B1" s="719"/>
      <c r="C1" s="719"/>
      <c r="D1" s="719"/>
      <c r="E1" s="719"/>
      <c r="F1" s="719"/>
      <c r="G1" s="719"/>
      <c r="H1" s="719"/>
      <c r="I1" s="719"/>
      <c r="J1" s="719"/>
      <c r="K1" s="719"/>
      <c r="L1" s="720"/>
    </row>
    <row r="2" spans="1:12" ht="71.5" customHeight="1">
      <c r="A2" s="707" t="s">
        <v>675</v>
      </c>
      <c r="B2" s="707"/>
      <c r="C2" s="707"/>
      <c r="D2" s="707"/>
      <c r="E2" s="707"/>
      <c r="F2" s="707"/>
      <c r="G2" s="707"/>
      <c r="H2" s="707"/>
      <c r="I2" s="707"/>
      <c r="J2" s="707" t="s">
        <v>677</v>
      </c>
      <c r="K2" s="707"/>
      <c r="L2" s="119"/>
    </row>
    <row r="3" spans="1:12">
      <c r="A3" s="771" t="s">
        <v>121</v>
      </c>
      <c r="B3" s="771" t="s">
        <v>122</v>
      </c>
      <c r="C3" s="771" t="s">
        <v>88</v>
      </c>
      <c r="D3" s="771" t="s">
        <v>123</v>
      </c>
      <c r="E3" s="709" t="s">
        <v>124</v>
      </c>
      <c r="F3" s="709"/>
      <c r="G3" s="709"/>
      <c r="H3" s="771" t="s">
        <v>485</v>
      </c>
      <c r="I3" s="771" t="s">
        <v>102</v>
      </c>
      <c r="J3" s="771" t="s">
        <v>248</v>
      </c>
      <c r="K3" s="709" t="s">
        <v>698</v>
      </c>
      <c r="L3" s="709" t="s">
        <v>1147</v>
      </c>
    </row>
    <row r="4" spans="1:12">
      <c r="A4" s="772"/>
      <c r="B4" s="772"/>
      <c r="C4" s="772"/>
      <c r="D4" s="772"/>
      <c r="E4" s="46" t="s">
        <v>134</v>
      </c>
      <c r="F4" s="46" t="s">
        <v>135</v>
      </c>
      <c r="G4" s="46" t="s">
        <v>51</v>
      </c>
      <c r="H4" s="772"/>
      <c r="I4" s="772"/>
      <c r="J4" s="772"/>
      <c r="K4" s="709"/>
      <c r="L4" s="709"/>
    </row>
    <row r="5" spans="1:12" s="32" customFormat="1" ht="20">
      <c r="A5" s="29" t="s">
        <v>136</v>
      </c>
      <c r="B5" s="695" t="s">
        <v>137</v>
      </c>
      <c r="C5" s="695"/>
      <c r="D5" s="695"/>
      <c r="E5" s="695"/>
      <c r="F5" s="695"/>
      <c r="G5" s="695"/>
      <c r="H5" s="695"/>
      <c r="I5" s="695"/>
      <c r="J5" s="29"/>
      <c r="K5" s="29"/>
      <c r="L5" s="167">
        <f>AVERAGE(L6:L45)</f>
        <v>2.875</v>
      </c>
    </row>
    <row r="6" spans="1:12" ht="46.5">
      <c r="A6" s="773"/>
      <c r="B6" s="710"/>
      <c r="C6" s="710">
        <v>1</v>
      </c>
      <c r="D6" s="711" t="s">
        <v>531</v>
      </c>
      <c r="E6" s="71" t="s">
        <v>134</v>
      </c>
      <c r="F6" s="33" t="s">
        <v>103</v>
      </c>
      <c r="G6" s="33" t="s">
        <v>103</v>
      </c>
      <c r="H6" s="71" t="s">
        <v>130</v>
      </c>
      <c r="I6" s="36" t="s">
        <v>251</v>
      </c>
      <c r="J6" s="710" t="s">
        <v>252</v>
      </c>
      <c r="K6" s="710" t="s">
        <v>255</v>
      </c>
      <c r="L6" s="710">
        <v>3</v>
      </c>
    </row>
    <row r="7" spans="1:12" ht="31">
      <c r="A7" s="773"/>
      <c r="B7" s="710"/>
      <c r="C7" s="710"/>
      <c r="D7" s="711"/>
      <c r="E7" s="71" t="s">
        <v>134</v>
      </c>
      <c r="F7" s="33" t="s">
        <v>103</v>
      </c>
      <c r="G7" s="33" t="s">
        <v>103</v>
      </c>
      <c r="H7" s="71" t="s">
        <v>131</v>
      </c>
      <c r="I7" s="36" t="s">
        <v>253</v>
      </c>
      <c r="J7" s="710"/>
      <c r="K7" s="710"/>
      <c r="L7" s="710"/>
    </row>
    <row r="8" spans="1:12" ht="31">
      <c r="A8" s="773"/>
      <c r="B8" s="710"/>
      <c r="C8" s="710"/>
      <c r="D8" s="711"/>
      <c r="E8" s="71" t="s">
        <v>134</v>
      </c>
      <c r="F8" s="33" t="s">
        <v>103</v>
      </c>
      <c r="G8" s="33" t="s">
        <v>103</v>
      </c>
      <c r="H8" s="71" t="s">
        <v>132</v>
      </c>
      <c r="I8" s="36" t="s">
        <v>254</v>
      </c>
      <c r="J8" s="710"/>
      <c r="K8" s="710"/>
      <c r="L8" s="710"/>
    </row>
    <row r="9" spans="1:12" ht="31">
      <c r="A9" s="773"/>
      <c r="B9" s="710"/>
      <c r="C9" s="710"/>
      <c r="D9" s="711"/>
      <c r="E9" s="71" t="s">
        <v>134</v>
      </c>
      <c r="F9" s="33" t="s">
        <v>103</v>
      </c>
      <c r="G9" s="33" t="s">
        <v>103</v>
      </c>
      <c r="H9" s="71" t="s">
        <v>133</v>
      </c>
      <c r="I9" s="36" t="s">
        <v>256</v>
      </c>
      <c r="J9" s="710"/>
      <c r="K9" s="710"/>
      <c r="L9" s="710"/>
    </row>
    <row r="10" spans="1:12" ht="31">
      <c r="A10" s="773"/>
      <c r="B10" s="710"/>
      <c r="C10" s="710"/>
      <c r="D10" s="711"/>
      <c r="E10" s="71" t="s">
        <v>134</v>
      </c>
      <c r="F10" s="33" t="s">
        <v>103</v>
      </c>
      <c r="G10" s="33" t="s">
        <v>103</v>
      </c>
      <c r="H10" s="71" t="s">
        <v>99</v>
      </c>
      <c r="I10" s="36" t="s">
        <v>257</v>
      </c>
      <c r="J10" s="710"/>
      <c r="K10" s="710"/>
      <c r="L10" s="710"/>
    </row>
    <row r="11" spans="1:12" ht="62">
      <c r="A11" s="773"/>
      <c r="B11" s="710"/>
      <c r="C11" s="710">
        <v>2</v>
      </c>
      <c r="D11" s="711" t="s">
        <v>139</v>
      </c>
      <c r="E11" s="71" t="s">
        <v>134</v>
      </c>
      <c r="F11" s="33" t="s">
        <v>103</v>
      </c>
      <c r="G11" s="33" t="s">
        <v>51</v>
      </c>
      <c r="H11" s="71" t="s">
        <v>130</v>
      </c>
      <c r="I11" s="36" t="s">
        <v>532</v>
      </c>
      <c r="J11" s="710" t="s">
        <v>252</v>
      </c>
      <c r="K11" s="710" t="s">
        <v>255</v>
      </c>
      <c r="L11" s="710">
        <v>2</v>
      </c>
    </row>
    <row r="12" spans="1:12" ht="46.5">
      <c r="A12" s="773"/>
      <c r="B12" s="710"/>
      <c r="C12" s="710"/>
      <c r="D12" s="711"/>
      <c r="E12" s="71" t="s">
        <v>134</v>
      </c>
      <c r="F12" s="33" t="s">
        <v>103</v>
      </c>
      <c r="G12" s="33" t="s">
        <v>51</v>
      </c>
      <c r="H12" s="71" t="s">
        <v>131</v>
      </c>
      <c r="I12" s="36" t="s">
        <v>533</v>
      </c>
      <c r="J12" s="710"/>
      <c r="K12" s="710"/>
      <c r="L12" s="710"/>
    </row>
    <row r="13" spans="1:12" ht="46.5">
      <c r="A13" s="773"/>
      <c r="B13" s="710"/>
      <c r="C13" s="710"/>
      <c r="D13" s="711"/>
      <c r="E13" s="71" t="s">
        <v>134</v>
      </c>
      <c r="F13" s="33" t="s">
        <v>103</v>
      </c>
      <c r="G13" s="33" t="s">
        <v>51</v>
      </c>
      <c r="H13" s="71" t="s">
        <v>132</v>
      </c>
      <c r="I13" s="36" t="s">
        <v>534</v>
      </c>
      <c r="J13" s="710"/>
      <c r="K13" s="710"/>
      <c r="L13" s="710"/>
    </row>
    <row r="14" spans="1:12" ht="46.5">
      <c r="A14" s="773"/>
      <c r="B14" s="710"/>
      <c r="C14" s="710"/>
      <c r="D14" s="711"/>
      <c r="E14" s="71" t="s">
        <v>134</v>
      </c>
      <c r="F14" s="33" t="s">
        <v>103</v>
      </c>
      <c r="G14" s="33" t="s">
        <v>51</v>
      </c>
      <c r="H14" s="71" t="s">
        <v>133</v>
      </c>
      <c r="I14" s="36" t="s">
        <v>535</v>
      </c>
      <c r="J14" s="710"/>
      <c r="K14" s="710"/>
      <c r="L14" s="710"/>
    </row>
    <row r="15" spans="1:12" ht="31">
      <c r="A15" s="773"/>
      <c r="B15" s="710"/>
      <c r="C15" s="710"/>
      <c r="D15" s="711"/>
      <c r="E15" s="71" t="s">
        <v>134</v>
      </c>
      <c r="F15" s="33" t="s">
        <v>103</v>
      </c>
      <c r="G15" s="33" t="s">
        <v>51</v>
      </c>
      <c r="H15" s="71" t="s">
        <v>99</v>
      </c>
      <c r="I15" s="36" t="s">
        <v>536</v>
      </c>
      <c r="J15" s="710"/>
      <c r="K15" s="710"/>
      <c r="L15" s="710"/>
    </row>
    <row r="16" spans="1:12" ht="46.5">
      <c r="A16" s="773"/>
      <c r="B16" s="710"/>
      <c r="C16" s="710">
        <v>3</v>
      </c>
      <c r="D16" s="711" t="s">
        <v>537</v>
      </c>
      <c r="E16" s="71" t="s">
        <v>134</v>
      </c>
      <c r="F16" s="33" t="s">
        <v>103</v>
      </c>
      <c r="G16" s="33" t="s">
        <v>51</v>
      </c>
      <c r="H16" s="71" t="s">
        <v>130</v>
      </c>
      <c r="I16" s="36" t="s">
        <v>538</v>
      </c>
      <c r="J16" s="710" t="s">
        <v>252</v>
      </c>
      <c r="K16" s="710" t="s">
        <v>255</v>
      </c>
      <c r="L16" s="710">
        <v>3</v>
      </c>
    </row>
    <row r="17" spans="1:12" ht="46.5">
      <c r="A17" s="773"/>
      <c r="B17" s="710"/>
      <c r="C17" s="710"/>
      <c r="D17" s="711"/>
      <c r="E17" s="71" t="s">
        <v>134</v>
      </c>
      <c r="F17" s="33" t="s">
        <v>103</v>
      </c>
      <c r="G17" s="33" t="s">
        <v>51</v>
      </c>
      <c r="H17" s="71" t="s">
        <v>131</v>
      </c>
      <c r="I17" s="36" t="s">
        <v>539</v>
      </c>
      <c r="J17" s="710"/>
      <c r="K17" s="710"/>
      <c r="L17" s="710"/>
    </row>
    <row r="18" spans="1:12" ht="46.5">
      <c r="A18" s="773"/>
      <c r="B18" s="710"/>
      <c r="C18" s="710"/>
      <c r="D18" s="711"/>
      <c r="E18" s="71" t="s">
        <v>134</v>
      </c>
      <c r="F18" s="33" t="s">
        <v>103</v>
      </c>
      <c r="G18" s="33" t="s">
        <v>51</v>
      </c>
      <c r="H18" s="71" t="s">
        <v>132</v>
      </c>
      <c r="I18" s="36" t="s">
        <v>540</v>
      </c>
      <c r="J18" s="710"/>
      <c r="K18" s="710"/>
      <c r="L18" s="710"/>
    </row>
    <row r="19" spans="1:12" ht="46.5">
      <c r="A19" s="773"/>
      <c r="B19" s="710"/>
      <c r="C19" s="710"/>
      <c r="D19" s="711"/>
      <c r="E19" s="71" t="s">
        <v>134</v>
      </c>
      <c r="F19" s="33" t="s">
        <v>103</v>
      </c>
      <c r="G19" s="33" t="s">
        <v>51</v>
      </c>
      <c r="H19" s="71" t="s">
        <v>133</v>
      </c>
      <c r="I19" s="36" t="s">
        <v>541</v>
      </c>
      <c r="J19" s="710"/>
      <c r="K19" s="710"/>
      <c r="L19" s="710"/>
    </row>
    <row r="20" spans="1:12" ht="31">
      <c r="A20" s="773"/>
      <c r="B20" s="710"/>
      <c r="C20" s="710"/>
      <c r="D20" s="711"/>
      <c r="E20" s="71" t="s">
        <v>134</v>
      </c>
      <c r="F20" s="33" t="s">
        <v>103</v>
      </c>
      <c r="G20" s="33" t="s">
        <v>51</v>
      </c>
      <c r="H20" s="71" t="s">
        <v>99</v>
      </c>
      <c r="I20" s="36" t="s">
        <v>542</v>
      </c>
      <c r="J20" s="710"/>
      <c r="K20" s="710"/>
      <c r="L20" s="710"/>
    </row>
    <row r="21" spans="1:12" ht="46.5">
      <c r="A21" s="773"/>
      <c r="B21" s="710"/>
      <c r="C21" s="710">
        <v>4</v>
      </c>
      <c r="D21" s="711" t="s">
        <v>662</v>
      </c>
      <c r="E21" s="71" t="s">
        <v>134</v>
      </c>
      <c r="F21" s="33" t="s">
        <v>103</v>
      </c>
      <c r="G21" s="33" t="s">
        <v>51</v>
      </c>
      <c r="H21" s="71" t="s">
        <v>130</v>
      </c>
      <c r="I21" s="36" t="s">
        <v>543</v>
      </c>
      <c r="J21" s="710" t="s">
        <v>252</v>
      </c>
      <c r="K21" s="710" t="s">
        <v>255</v>
      </c>
      <c r="L21" s="710">
        <v>3</v>
      </c>
    </row>
    <row r="22" spans="1:12" ht="31">
      <c r="A22" s="773"/>
      <c r="B22" s="710"/>
      <c r="C22" s="710"/>
      <c r="D22" s="711"/>
      <c r="E22" s="71" t="s">
        <v>134</v>
      </c>
      <c r="F22" s="33" t="s">
        <v>103</v>
      </c>
      <c r="G22" s="33" t="s">
        <v>51</v>
      </c>
      <c r="H22" s="71" t="s">
        <v>131</v>
      </c>
      <c r="I22" s="36" t="s">
        <v>544</v>
      </c>
      <c r="J22" s="710"/>
      <c r="K22" s="710"/>
      <c r="L22" s="710"/>
    </row>
    <row r="23" spans="1:12" ht="31">
      <c r="A23" s="773"/>
      <c r="B23" s="710"/>
      <c r="C23" s="710"/>
      <c r="D23" s="711"/>
      <c r="E23" s="71" t="s">
        <v>134</v>
      </c>
      <c r="F23" s="33" t="s">
        <v>103</v>
      </c>
      <c r="G23" s="33" t="s">
        <v>51</v>
      </c>
      <c r="H23" s="71" t="s">
        <v>132</v>
      </c>
      <c r="I23" s="36" t="s">
        <v>545</v>
      </c>
      <c r="J23" s="710"/>
      <c r="K23" s="710"/>
      <c r="L23" s="710"/>
    </row>
    <row r="24" spans="1:12" ht="31">
      <c r="A24" s="773"/>
      <c r="B24" s="710"/>
      <c r="C24" s="710"/>
      <c r="D24" s="711"/>
      <c r="E24" s="71" t="s">
        <v>134</v>
      </c>
      <c r="F24" s="33" t="s">
        <v>103</v>
      </c>
      <c r="G24" s="33" t="s">
        <v>51</v>
      </c>
      <c r="H24" s="71" t="s">
        <v>133</v>
      </c>
      <c r="I24" s="36" t="s">
        <v>546</v>
      </c>
      <c r="J24" s="710"/>
      <c r="K24" s="710"/>
      <c r="L24" s="710"/>
    </row>
    <row r="25" spans="1:12" ht="31">
      <c r="A25" s="773"/>
      <c r="B25" s="710"/>
      <c r="C25" s="710"/>
      <c r="D25" s="711"/>
      <c r="E25" s="71" t="s">
        <v>134</v>
      </c>
      <c r="F25" s="33" t="s">
        <v>103</v>
      </c>
      <c r="G25" s="33" t="s">
        <v>51</v>
      </c>
      <c r="H25" s="71" t="s">
        <v>99</v>
      </c>
      <c r="I25" s="36" t="s">
        <v>547</v>
      </c>
      <c r="J25" s="710"/>
      <c r="K25" s="710"/>
      <c r="L25" s="710"/>
    </row>
    <row r="26" spans="1:12">
      <c r="A26" s="773"/>
      <c r="B26" s="710"/>
      <c r="C26" s="710">
        <v>5</v>
      </c>
      <c r="D26" s="711" t="s">
        <v>646</v>
      </c>
      <c r="E26" s="71" t="s">
        <v>134</v>
      </c>
      <c r="F26" s="37" t="s">
        <v>103</v>
      </c>
      <c r="G26" s="33" t="s">
        <v>51</v>
      </c>
      <c r="H26" s="71" t="s">
        <v>130</v>
      </c>
      <c r="I26" s="36" t="s">
        <v>647</v>
      </c>
      <c r="J26" s="710" t="s">
        <v>252</v>
      </c>
      <c r="K26" s="710" t="s">
        <v>255</v>
      </c>
      <c r="L26" s="710">
        <v>3</v>
      </c>
    </row>
    <row r="27" spans="1:12">
      <c r="A27" s="773"/>
      <c r="B27" s="710"/>
      <c r="C27" s="710"/>
      <c r="D27" s="711"/>
      <c r="E27" s="71" t="s">
        <v>134</v>
      </c>
      <c r="F27" s="37" t="s">
        <v>103</v>
      </c>
      <c r="G27" s="33" t="s">
        <v>51</v>
      </c>
      <c r="H27" s="71" t="s">
        <v>131</v>
      </c>
      <c r="I27" s="36" t="s">
        <v>648</v>
      </c>
      <c r="J27" s="710"/>
      <c r="K27" s="710"/>
      <c r="L27" s="710"/>
    </row>
    <row r="28" spans="1:12">
      <c r="A28" s="773"/>
      <c r="B28" s="710"/>
      <c r="C28" s="710"/>
      <c r="D28" s="711"/>
      <c r="E28" s="71" t="s">
        <v>134</v>
      </c>
      <c r="F28" s="37" t="s">
        <v>103</v>
      </c>
      <c r="G28" s="33" t="s">
        <v>51</v>
      </c>
      <c r="H28" s="71" t="s">
        <v>132</v>
      </c>
      <c r="I28" s="36" t="s">
        <v>649</v>
      </c>
      <c r="J28" s="710"/>
      <c r="K28" s="710"/>
      <c r="L28" s="710"/>
    </row>
    <row r="29" spans="1:12">
      <c r="A29" s="773"/>
      <c r="B29" s="710"/>
      <c r="C29" s="710"/>
      <c r="D29" s="711"/>
      <c r="E29" s="71" t="s">
        <v>134</v>
      </c>
      <c r="F29" s="37" t="s">
        <v>103</v>
      </c>
      <c r="G29" s="33" t="s">
        <v>51</v>
      </c>
      <c r="H29" s="71" t="s">
        <v>133</v>
      </c>
      <c r="I29" s="36" t="s">
        <v>650</v>
      </c>
      <c r="J29" s="710"/>
      <c r="K29" s="710"/>
      <c r="L29" s="710"/>
    </row>
    <row r="30" spans="1:12">
      <c r="A30" s="773"/>
      <c r="B30" s="710"/>
      <c r="C30" s="710"/>
      <c r="D30" s="711"/>
      <c r="E30" s="71" t="s">
        <v>134</v>
      </c>
      <c r="F30" s="37" t="s">
        <v>103</v>
      </c>
      <c r="G30" s="33" t="s">
        <v>51</v>
      </c>
      <c r="H30" s="71" t="s">
        <v>99</v>
      </c>
      <c r="I30" s="36" t="s">
        <v>651</v>
      </c>
      <c r="J30" s="710"/>
      <c r="K30" s="710"/>
      <c r="L30" s="710"/>
    </row>
    <row r="31" spans="1:12">
      <c r="A31" s="773"/>
      <c r="B31" s="710"/>
      <c r="C31" s="710">
        <v>6</v>
      </c>
      <c r="D31" s="711" t="s">
        <v>652</v>
      </c>
      <c r="E31" s="71" t="s">
        <v>134</v>
      </c>
      <c r="F31" s="37" t="s">
        <v>103</v>
      </c>
      <c r="G31" s="33" t="s">
        <v>51</v>
      </c>
      <c r="H31" s="71" t="s">
        <v>130</v>
      </c>
      <c r="I31" s="36" t="s">
        <v>653</v>
      </c>
      <c r="J31" s="710" t="s">
        <v>252</v>
      </c>
      <c r="K31" s="710" t="s">
        <v>255</v>
      </c>
      <c r="L31" s="710">
        <v>3</v>
      </c>
    </row>
    <row r="32" spans="1:12">
      <c r="A32" s="773"/>
      <c r="B32" s="710"/>
      <c r="C32" s="710"/>
      <c r="D32" s="711"/>
      <c r="E32" s="71" t="s">
        <v>134</v>
      </c>
      <c r="F32" s="37" t="s">
        <v>103</v>
      </c>
      <c r="G32" s="33" t="s">
        <v>51</v>
      </c>
      <c r="H32" s="71" t="s">
        <v>131</v>
      </c>
      <c r="I32" s="36" t="s">
        <v>654</v>
      </c>
      <c r="J32" s="710"/>
      <c r="K32" s="710"/>
      <c r="L32" s="710"/>
    </row>
    <row r="33" spans="1:12">
      <c r="A33" s="773"/>
      <c r="B33" s="710"/>
      <c r="C33" s="710"/>
      <c r="D33" s="711"/>
      <c r="E33" s="71" t="s">
        <v>134</v>
      </c>
      <c r="F33" s="37" t="s">
        <v>103</v>
      </c>
      <c r="G33" s="33" t="s">
        <v>51</v>
      </c>
      <c r="H33" s="71" t="s">
        <v>132</v>
      </c>
      <c r="I33" s="36" t="s">
        <v>655</v>
      </c>
      <c r="J33" s="710"/>
      <c r="K33" s="710"/>
      <c r="L33" s="710"/>
    </row>
    <row r="34" spans="1:12">
      <c r="A34" s="773"/>
      <c r="B34" s="710"/>
      <c r="C34" s="710"/>
      <c r="D34" s="711"/>
      <c r="E34" s="71" t="s">
        <v>134</v>
      </c>
      <c r="F34" s="37" t="s">
        <v>103</v>
      </c>
      <c r="G34" s="33" t="s">
        <v>51</v>
      </c>
      <c r="H34" s="71" t="s">
        <v>133</v>
      </c>
      <c r="I34" s="36" t="s">
        <v>656</v>
      </c>
      <c r="J34" s="710"/>
      <c r="K34" s="710"/>
      <c r="L34" s="710"/>
    </row>
    <row r="35" spans="1:12">
      <c r="A35" s="773"/>
      <c r="B35" s="710"/>
      <c r="C35" s="710"/>
      <c r="D35" s="711"/>
      <c r="E35" s="71" t="s">
        <v>134</v>
      </c>
      <c r="F35" s="37" t="s">
        <v>103</v>
      </c>
      <c r="G35" s="33" t="s">
        <v>51</v>
      </c>
      <c r="H35" s="71" t="s">
        <v>99</v>
      </c>
      <c r="I35" s="36" t="s">
        <v>657</v>
      </c>
      <c r="J35" s="710"/>
      <c r="K35" s="710"/>
      <c r="L35" s="710"/>
    </row>
    <row r="36" spans="1:12" ht="62">
      <c r="A36" s="773"/>
      <c r="B36" s="710"/>
      <c r="C36" s="710">
        <v>7</v>
      </c>
      <c r="D36" s="711" t="s">
        <v>658</v>
      </c>
      <c r="E36" s="71" t="s">
        <v>134</v>
      </c>
      <c r="F36" s="37" t="s">
        <v>103</v>
      </c>
      <c r="G36" s="33" t="s">
        <v>51</v>
      </c>
      <c r="H36" s="71" t="s">
        <v>130</v>
      </c>
      <c r="I36" s="36" t="s">
        <v>659</v>
      </c>
      <c r="J36" s="710" t="s">
        <v>252</v>
      </c>
      <c r="K36" s="710" t="s">
        <v>255</v>
      </c>
      <c r="L36" s="710">
        <v>3</v>
      </c>
    </row>
    <row r="37" spans="1:12" ht="46.5">
      <c r="A37" s="773"/>
      <c r="B37" s="710"/>
      <c r="C37" s="710"/>
      <c r="D37" s="711"/>
      <c r="E37" s="71" t="s">
        <v>134</v>
      </c>
      <c r="F37" s="37" t="s">
        <v>103</v>
      </c>
      <c r="G37" s="33" t="s">
        <v>51</v>
      </c>
      <c r="H37" s="71" t="s">
        <v>131</v>
      </c>
      <c r="I37" s="36" t="s">
        <v>660</v>
      </c>
      <c r="J37" s="710"/>
      <c r="K37" s="710"/>
      <c r="L37" s="710"/>
    </row>
    <row r="38" spans="1:12" ht="46.5">
      <c r="A38" s="773"/>
      <c r="B38" s="710"/>
      <c r="C38" s="710"/>
      <c r="D38" s="711"/>
      <c r="E38" s="71" t="s">
        <v>134</v>
      </c>
      <c r="F38" s="37" t="s">
        <v>103</v>
      </c>
      <c r="G38" s="33" t="s">
        <v>51</v>
      </c>
      <c r="H38" s="71" t="s">
        <v>132</v>
      </c>
      <c r="I38" s="36" t="s">
        <v>548</v>
      </c>
      <c r="J38" s="710"/>
      <c r="K38" s="710"/>
      <c r="L38" s="710"/>
    </row>
    <row r="39" spans="1:12" ht="46.5">
      <c r="A39" s="773"/>
      <c r="B39" s="710"/>
      <c r="C39" s="710"/>
      <c r="D39" s="711"/>
      <c r="E39" s="71" t="s">
        <v>134</v>
      </c>
      <c r="F39" s="37" t="s">
        <v>103</v>
      </c>
      <c r="G39" s="33" t="s">
        <v>51</v>
      </c>
      <c r="H39" s="71" t="s">
        <v>133</v>
      </c>
      <c r="I39" s="36" t="s">
        <v>549</v>
      </c>
      <c r="J39" s="710"/>
      <c r="K39" s="710"/>
      <c r="L39" s="710"/>
    </row>
    <row r="40" spans="1:12" ht="31">
      <c r="A40" s="773"/>
      <c r="B40" s="710"/>
      <c r="C40" s="710"/>
      <c r="D40" s="711"/>
      <c r="E40" s="71" t="s">
        <v>134</v>
      </c>
      <c r="F40" s="37" t="s">
        <v>103</v>
      </c>
      <c r="G40" s="33" t="s">
        <v>51</v>
      </c>
      <c r="H40" s="71" t="s">
        <v>99</v>
      </c>
      <c r="I40" s="36" t="s">
        <v>550</v>
      </c>
      <c r="J40" s="710"/>
      <c r="K40" s="710"/>
      <c r="L40" s="710"/>
    </row>
    <row r="41" spans="1:12" ht="46.5">
      <c r="A41" s="773"/>
      <c r="B41" s="710"/>
      <c r="C41" s="710">
        <v>8</v>
      </c>
      <c r="D41" s="711" t="s">
        <v>661</v>
      </c>
      <c r="E41" s="71" t="s">
        <v>134</v>
      </c>
      <c r="F41" s="37" t="s">
        <v>103</v>
      </c>
      <c r="G41" s="33" t="s">
        <v>51</v>
      </c>
      <c r="H41" s="71" t="s">
        <v>130</v>
      </c>
      <c r="I41" s="36" t="s">
        <v>551</v>
      </c>
      <c r="J41" s="710" t="s">
        <v>252</v>
      </c>
      <c r="K41" s="710" t="s">
        <v>255</v>
      </c>
      <c r="L41" s="710">
        <v>3</v>
      </c>
    </row>
    <row r="42" spans="1:12" ht="46.5">
      <c r="A42" s="773"/>
      <c r="B42" s="710"/>
      <c r="C42" s="710"/>
      <c r="D42" s="711"/>
      <c r="E42" s="71" t="s">
        <v>134</v>
      </c>
      <c r="F42" s="37" t="s">
        <v>103</v>
      </c>
      <c r="G42" s="33" t="s">
        <v>51</v>
      </c>
      <c r="H42" s="71" t="s">
        <v>131</v>
      </c>
      <c r="I42" s="36" t="s">
        <v>552</v>
      </c>
      <c r="J42" s="710"/>
      <c r="K42" s="710"/>
      <c r="L42" s="710"/>
    </row>
    <row r="43" spans="1:12" ht="46.5">
      <c r="A43" s="773"/>
      <c r="B43" s="710"/>
      <c r="C43" s="710"/>
      <c r="D43" s="711"/>
      <c r="E43" s="71" t="s">
        <v>134</v>
      </c>
      <c r="F43" s="37" t="s">
        <v>103</v>
      </c>
      <c r="G43" s="33" t="s">
        <v>51</v>
      </c>
      <c r="H43" s="71" t="s">
        <v>132</v>
      </c>
      <c r="I43" s="36" t="s">
        <v>553</v>
      </c>
      <c r="J43" s="710"/>
      <c r="K43" s="710"/>
      <c r="L43" s="710"/>
    </row>
    <row r="44" spans="1:12" ht="31">
      <c r="A44" s="773"/>
      <c r="B44" s="710"/>
      <c r="C44" s="710"/>
      <c r="D44" s="711"/>
      <c r="E44" s="71" t="s">
        <v>134</v>
      </c>
      <c r="F44" s="37" t="s">
        <v>103</v>
      </c>
      <c r="G44" s="33" t="s">
        <v>51</v>
      </c>
      <c r="H44" s="71" t="s">
        <v>133</v>
      </c>
      <c r="I44" s="36" t="s">
        <v>554</v>
      </c>
      <c r="J44" s="710"/>
      <c r="K44" s="710"/>
      <c r="L44" s="710"/>
    </row>
    <row r="45" spans="1:12" ht="46.5">
      <c r="A45" s="773"/>
      <c r="B45" s="710"/>
      <c r="C45" s="710"/>
      <c r="D45" s="711"/>
      <c r="E45" s="71" t="s">
        <v>134</v>
      </c>
      <c r="F45" s="37" t="s">
        <v>103</v>
      </c>
      <c r="G45" s="33" t="s">
        <v>51</v>
      </c>
      <c r="H45" s="71" t="s">
        <v>99</v>
      </c>
      <c r="I45" s="36" t="s">
        <v>555</v>
      </c>
      <c r="J45" s="710"/>
      <c r="K45" s="710"/>
      <c r="L45" s="710"/>
    </row>
    <row r="46" spans="1:12" s="32" customFormat="1" ht="20">
      <c r="A46" s="29" t="s">
        <v>146</v>
      </c>
      <c r="B46" s="695" t="s">
        <v>147</v>
      </c>
      <c r="C46" s="695"/>
      <c r="D46" s="695"/>
      <c r="E46" s="695"/>
      <c r="F46" s="695"/>
      <c r="G46" s="695"/>
      <c r="H46" s="695"/>
      <c r="I46" s="695"/>
      <c r="J46" s="29"/>
      <c r="K46" s="29"/>
      <c r="L46" s="167">
        <f>L47</f>
        <v>3</v>
      </c>
    </row>
    <row r="47" spans="1:12" ht="31">
      <c r="A47" s="773"/>
      <c r="B47" s="710"/>
      <c r="C47" s="710">
        <v>1</v>
      </c>
      <c r="D47" s="711" t="s">
        <v>148</v>
      </c>
      <c r="E47" s="71" t="s">
        <v>134</v>
      </c>
      <c r="F47" s="33" t="s">
        <v>103</v>
      </c>
      <c r="G47" s="33" t="s">
        <v>103</v>
      </c>
      <c r="H47" s="71" t="s">
        <v>130</v>
      </c>
      <c r="I47" s="36" t="s">
        <v>258</v>
      </c>
      <c r="J47" s="710" t="s">
        <v>252</v>
      </c>
      <c r="K47" s="710" t="s">
        <v>255</v>
      </c>
      <c r="L47" s="710">
        <v>3</v>
      </c>
    </row>
    <row r="48" spans="1:12" ht="31">
      <c r="A48" s="773"/>
      <c r="B48" s="710"/>
      <c r="C48" s="710"/>
      <c r="D48" s="711"/>
      <c r="E48" s="71" t="s">
        <v>134</v>
      </c>
      <c r="F48" s="33" t="s">
        <v>103</v>
      </c>
      <c r="G48" s="33" t="s">
        <v>103</v>
      </c>
      <c r="H48" s="71" t="s">
        <v>131</v>
      </c>
      <c r="I48" s="36" t="s">
        <v>259</v>
      </c>
      <c r="J48" s="710"/>
      <c r="K48" s="710"/>
      <c r="L48" s="710"/>
    </row>
    <row r="49" spans="1:12" ht="31">
      <c r="A49" s="773"/>
      <c r="B49" s="710"/>
      <c r="C49" s="710"/>
      <c r="D49" s="711"/>
      <c r="E49" s="71" t="s">
        <v>134</v>
      </c>
      <c r="F49" s="33" t="s">
        <v>103</v>
      </c>
      <c r="G49" s="33" t="s">
        <v>103</v>
      </c>
      <c r="H49" s="71" t="s">
        <v>132</v>
      </c>
      <c r="I49" s="36" t="s">
        <v>260</v>
      </c>
      <c r="J49" s="710"/>
      <c r="K49" s="710"/>
      <c r="L49" s="710"/>
    </row>
    <row r="50" spans="1:12" ht="31">
      <c r="A50" s="773"/>
      <c r="B50" s="710"/>
      <c r="C50" s="710"/>
      <c r="D50" s="711"/>
      <c r="E50" s="71" t="s">
        <v>134</v>
      </c>
      <c r="F50" s="33" t="s">
        <v>103</v>
      </c>
      <c r="G50" s="33" t="s">
        <v>103</v>
      </c>
      <c r="H50" s="71" t="s">
        <v>133</v>
      </c>
      <c r="I50" s="36" t="s">
        <v>261</v>
      </c>
      <c r="J50" s="710"/>
      <c r="K50" s="710"/>
      <c r="L50" s="710"/>
    </row>
    <row r="51" spans="1:12" ht="31">
      <c r="A51" s="773"/>
      <c r="B51" s="710"/>
      <c r="C51" s="710"/>
      <c r="D51" s="711"/>
      <c r="E51" s="71" t="s">
        <v>134</v>
      </c>
      <c r="F51" s="33" t="s">
        <v>103</v>
      </c>
      <c r="G51" s="33" t="s">
        <v>103</v>
      </c>
      <c r="H51" s="71" t="s">
        <v>99</v>
      </c>
      <c r="I51" s="36" t="s">
        <v>262</v>
      </c>
      <c r="J51" s="710"/>
      <c r="K51" s="710"/>
      <c r="L51" s="710"/>
    </row>
    <row r="52" spans="1:12" ht="20">
      <c r="A52" s="29" t="s">
        <v>149</v>
      </c>
      <c r="B52" s="695" t="s">
        <v>150</v>
      </c>
      <c r="C52" s="695"/>
      <c r="D52" s="695"/>
      <c r="E52" s="695"/>
      <c r="F52" s="695"/>
      <c r="G52" s="695"/>
      <c r="H52" s="695"/>
      <c r="I52" s="695"/>
      <c r="J52" s="29"/>
      <c r="K52" s="29"/>
      <c r="L52" s="167">
        <f>AVERAGE(L53:L87)</f>
        <v>3</v>
      </c>
    </row>
    <row r="53" spans="1:12" ht="46.5">
      <c r="A53" s="773"/>
      <c r="B53" s="710"/>
      <c r="C53" s="710">
        <v>1</v>
      </c>
      <c r="D53" s="711" t="s">
        <v>556</v>
      </c>
      <c r="E53" s="71" t="s">
        <v>134</v>
      </c>
      <c r="F53" s="33" t="s">
        <v>103</v>
      </c>
      <c r="G53" s="33" t="s">
        <v>103</v>
      </c>
      <c r="H53" s="71" t="s">
        <v>130</v>
      </c>
      <c r="I53" s="70" t="s">
        <v>264</v>
      </c>
      <c r="J53" s="710" t="s">
        <v>252</v>
      </c>
      <c r="K53" s="710" t="s">
        <v>255</v>
      </c>
      <c r="L53" s="710">
        <v>3</v>
      </c>
    </row>
    <row r="54" spans="1:12" ht="46.5">
      <c r="A54" s="773"/>
      <c r="B54" s="710"/>
      <c r="C54" s="710"/>
      <c r="D54" s="711"/>
      <c r="E54" s="71" t="s">
        <v>134</v>
      </c>
      <c r="F54" s="33" t="s">
        <v>103</v>
      </c>
      <c r="G54" s="33" t="s">
        <v>103</v>
      </c>
      <c r="H54" s="71" t="s">
        <v>131</v>
      </c>
      <c r="I54" s="70" t="s">
        <v>265</v>
      </c>
      <c r="J54" s="710"/>
      <c r="K54" s="710"/>
      <c r="L54" s="710"/>
    </row>
    <row r="55" spans="1:12" ht="31">
      <c r="A55" s="773"/>
      <c r="B55" s="710"/>
      <c r="C55" s="710"/>
      <c r="D55" s="711"/>
      <c r="E55" s="71" t="s">
        <v>134</v>
      </c>
      <c r="F55" s="33" t="s">
        <v>103</v>
      </c>
      <c r="G55" s="33" t="s">
        <v>103</v>
      </c>
      <c r="H55" s="71" t="s">
        <v>132</v>
      </c>
      <c r="I55" s="70" t="s">
        <v>266</v>
      </c>
      <c r="J55" s="710"/>
      <c r="K55" s="710"/>
      <c r="L55" s="710"/>
    </row>
    <row r="56" spans="1:12" ht="77.5">
      <c r="A56" s="773"/>
      <c r="B56" s="710"/>
      <c r="C56" s="710"/>
      <c r="D56" s="711"/>
      <c r="E56" s="71" t="s">
        <v>134</v>
      </c>
      <c r="F56" s="33" t="s">
        <v>103</v>
      </c>
      <c r="G56" s="33" t="s">
        <v>103</v>
      </c>
      <c r="H56" s="71" t="s">
        <v>133</v>
      </c>
      <c r="I56" s="70" t="s">
        <v>267</v>
      </c>
      <c r="J56" s="710"/>
      <c r="K56" s="710"/>
      <c r="L56" s="710"/>
    </row>
    <row r="57" spans="1:12" ht="46.5">
      <c r="A57" s="773"/>
      <c r="B57" s="710"/>
      <c r="C57" s="710"/>
      <c r="D57" s="711"/>
      <c r="E57" s="71" t="s">
        <v>134</v>
      </c>
      <c r="F57" s="33" t="s">
        <v>103</v>
      </c>
      <c r="G57" s="33" t="s">
        <v>103</v>
      </c>
      <c r="H57" s="71" t="s">
        <v>99</v>
      </c>
      <c r="I57" s="70" t="s">
        <v>268</v>
      </c>
      <c r="J57" s="710"/>
      <c r="K57" s="710"/>
      <c r="L57" s="710"/>
    </row>
    <row r="58" spans="1:12" ht="62">
      <c r="A58" s="773"/>
      <c r="B58" s="710"/>
      <c r="C58" s="710">
        <v>2</v>
      </c>
      <c r="D58" s="711" t="s">
        <v>269</v>
      </c>
      <c r="E58" s="71" t="s">
        <v>134</v>
      </c>
      <c r="F58" s="71" t="s">
        <v>135</v>
      </c>
      <c r="G58" s="37" t="s">
        <v>103</v>
      </c>
      <c r="H58" s="71" t="s">
        <v>130</v>
      </c>
      <c r="I58" s="70" t="s">
        <v>270</v>
      </c>
      <c r="J58" s="710" t="s">
        <v>252</v>
      </c>
      <c r="K58" s="710" t="s">
        <v>255</v>
      </c>
      <c r="L58" s="710">
        <v>3</v>
      </c>
    </row>
    <row r="59" spans="1:12" ht="46.5">
      <c r="A59" s="773"/>
      <c r="B59" s="710"/>
      <c r="C59" s="710"/>
      <c r="D59" s="711"/>
      <c r="E59" s="71" t="s">
        <v>134</v>
      </c>
      <c r="F59" s="71" t="s">
        <v>135</v>
      </c>
      <c r="G59" s="37" t="s">
        <v>103</v>
      </c>
      <c r="H59" s="71" t="s">
        <v>131</v>
      </c>
      <c r="I59" s="70" t="s">
        <v>271</v>
      </c>
      <c r="J59" s="710"/>
      <c r="K59" s="710"/>
      <c r="L59" s="710"/>
    </row>
    <row r="60" spans="1:12" ht="31">
      <c r="A60" s="773"/>
      <c r="B60" s="710"/>
      <c r="C60" s="710"/>
      <c r="D60" s="711"/>
      <c r="E60" s="71" t="s">
        <v>134</v>
      </c>
      <c r="F60" s="71" t="s">
        <v>135</v>
      </c>
      <c r="G60" s="37" t="s">
        <v>103</v>
      </c>
      <c r="H60" s="71" t="s">
        <v>132</v>
      </c>
      <c r="I60" s="70" t="s">
        <v>272</v>
      </c>
      <c r="J60" s="710"/>
      <c r="K60" s="710"/>
      <c r="L60" s="710"/>
    </row>
    <row r="61" spans="1:12" ht="46.5">
      <c r="A61" s="773"/>
      <c r="B61" s="710"/>
      <c r="C61" s="710"/>
      <c r="D61" s="711"/>
      <c r="E61" s="71" t="s">
        <v>134</v>
      </c>
      <c r="F61" s="71" t="s">
        <v>135</v>
      </c>
      <c r="G61" s="37" t="s">
        <v>103</v>
      </c>
      <c r="H61" s="71" t="s">
        <v>133</v>
      </c>
      <c r="I61" s="70" t="s">
        <v>273</v>
      </c>
      <c r="J61" s="710"/>
      <c r="K61" s="710"/>
      <c r="L61" s="710"/>
    </row>
    <row r="62" spans="1:12" ht="31">
      <c r="A62" s="773"/>
      <c r="B62" s="710"/>
      <c r="C62" s="710"/>
      <c r="D62" s="711"/>
      <c r="E62" s="71" t="s">
        <v>134</v>
      </c>
      <c r="F62" s="71" t="s">
        <v>135</v>
      </c>
      <c r="G62" s="37" t="s">
        <v>103</v>
      </c>
      <c r="H62" s="71" t="s">
        <v>99</v>
      </c>
      <c r="I62" s="70" t="s">
        <v>274</v>
      </c>
      <c r="J62" s="710"/>
      <c r="K62" s="710"/>
      <c r="L62" s="710"/>
    </row>
    <row r="63" spans="1:12" ht="62">
      <c r="A63" s="773"/>
      <c r="B63" s="710"/>
      <c r="C63" s="710">
        <v>3</v>
      </c>
      <c r="D63" s="711" t="s">
        <v>275</v>
      </c>
      <c r="E63" s="71" t="s">
        <v>134</v>
      </c>
      <c r="F63" s="71" t="s">
        <v>135</v>
      </c>
      <c r="G63" s="37" t="s">
        <v>103</v>
      </c>
      <c r="H63" s="71" t="s">
        <v>130</v>
      </c>
      <c r="I63" s="70" t="s">
        <v>276</v>
      </c>
      <c r="J63" s="710" t="s">
        <v>252</v>
      </c>
      <c r="K63" s="710" t="s">
        <v>255</v>
      </c>
      <c r="L63" s="710">
        <v>3</v>
      </c>
    </row>
    <row r="64" spans="1:12" ht="46.5">
      <c r="A64" s="773"/>
      <c r="B64" s="710"/>
      <c r="C64" s="710"/>
      <c r="D64" s="711"/>
      <c r="E64" s="71" t="s">
        <v>134</v>
      </c>
      <c r="F64" s="71" t="s">
        <v>135</v>
      </c>
      <c r="G64" s="37" t="s">
        <v>103</v>
      </c>
      <c r="H64" s="71" t="s">
        <v>131</v>
      </c>
      <c r="I64" s="70" t="s">
        <v>277</v>
      </c>
      <c r="J64" s="710"/>
      <c r="K64" s="710"/>
      <c r="L64" s="710"/>
    </row>
    <row r="65" spans="1:12" ht="46.5">
      <c r="A65" s="773"/>
      <c r="B65" s="710"/>
      <c r="C65" s="710"/>
      <c r="D65" s="711"/>
      <c r="E65" s="71" t="s">
        <v>134</v>
      </c>
      <c r="F65" s="71" t="s">
        <v>135</v>
      </c>
      <c r="G65" s="37" t="s">
        <v>103</v>
      </c>
      <c r="H65" s="71" t="s">
        <v>132</v>
      </c>
      <c r="I65" s="70" t="s">
        <v>278</v>
      </c>
      <c r="J65" s="710"/>
      <c r="K65" s="710"/>
      <c r="L65" s="710"/>
    </row>
    <row r="66" spans="1:12" ht="46.5">
      <c r="A66" s="773"/>
      <c r="B66" s="710"/>
      <c r="C66" s="710"/>
      <c r="D66" s="711"/>
      <c r="E66" s="71" t="s">
        <v>134</v>
      </c>
      <c r="F66" s="71" t="s">
        <v>135</v>
      </c>
      <c r="G66" s="37" t="s">
        <v>103</v>
      </c>
      <c r="H66" s="71" t="s">
        <v>133</v>
      </c>
      <c r="I66" s="70" t="s">
        <v>279</v>
      </c>
      <c r="J66" s="710"/>
      <c r="K66" s="710"/>
      <c r="L66" s="710"/>
    </row>
    <row r="67" spans="1:12" ht="46.5">
      <c r="A67" s="773"/>
      <c r="B67" s="710"/>
      <c r="C67" s="710"/>
      <c r="D67" s="711"/>
      <c r="E67" s="71" t="s">
        <v>134</v>
      </c>
      <c r="F67" s="71" t="s">
        <v>135</v>
      </c>
      <c r="G67" s="37" t="s">
        <v>103</v>
      </c>
      <c r="H67" s="71" t="s">
        <v>99</v>
      </c>
      <c r="I67" s="70" t="s">
        <v>280</v>
      </c>
      <c r="J67" s="710"/>
      <c r="K67" s="710"/>
      <c r="L67" s="710"/>
    </row>
    <row r="68" spans="1:12" s="41" customFormat="1" ht="62">
      <c r="A68" s="773"/>
      <c r="B68" s="710"/>
      <c r="C68" s="710">
        <v>4</v>
      </c>
      <c r="D68" s="715" t="s">
        <v>281</v>
      </c>
      <c r="E68" s="72" t="s">
        <v>134</v>
      </c>
      <c r="F68" s="72" t="s">
        <v>135</v>
      </c>
      <c r="G68" s="166" t="s">
        <v>103</v>
      </c>
      <c r="H68" s="72" t="s">
        <v>130</v>
      </c>
      <c r="I68" s="74" t="s">
        <v>282</v>
      </c>
      <c r="J68" s="710" t="s">
        <v>252</v>
      </c>
      <c r="K68" s="710" t="s">
        <v>255</v>
      </c>
      <c r="L68" s="710">
        <v>3</v>
      </c>
    </row>
    <row r="69" spans="1:12" s="41" customFormat="1" ht="46.5">
      <c r="A69" s="773"/>
      <c r="B69" s="710"/>
      <c r="C69" s="710"/>
      <c r="D69" s="715"/>
      <c r="E69" s="72" t="s">
        <v>134</v>
      </c>
      <c r="F69" s="72" t="s">
        <v>135</v>
      </c>
      <c r="G69" s="166" t="s">
        <v>103</v>
      </c>
      <c r="H69" s="72" t="s">
        <v>131</v>
      </c>
      <c r="I69" s="64" t="s">
        <v>283</v>
      </c>
      <c r="J69" s="710"/>
      <c r="K69" s="710"/>
      <c r="L69" s="710"/>
    </row>
    <row r="70" spans="1:12" s="41" customFormat="1" ht="46.5">
      <c r="A70" s="773"/>
      <c r="B70" s="710"/>
      <c r="C70" s="710"/>
      <c r="D70" s="715"/>
      <c r="E70" s="72" t="s">
        <v>134</v>
      </c>
      <c r="F70" s="72" t="s">
        <v>135</v>
      </c>
      <c r="G70" s="166" t="s">
        <v>103</v>
      </c>
      <c r="H70" s="72" t="s">
        <v>132</v>
      </c>
      <c r="I70" s="64" t="s">
        <v>284</v>
      </c>
      <c r="J70" s="710"/>
      <c r="K70" s="710"/>
      <c r="L70" s="710"/>
    </row>
    <row r="71" spans="1:12" s="41" customFormat="1" ht="31">
      <c r="A71" s="773"/>
      <c r="B71" s="710"/>
      <c r="C71" s="710"/>
      <c r="D71" s="715"/>
      <c r="E71" s="72" t="s">
        <v>134</v>
      </c>
      <c r="F71" s="72" t="s">
        <v>135</v>
      </c>
      <c r="G71" s="166" t="s">
        <v>103</v>
      </c>
      <c r="H71" s="72" t="s">
        <v>133</v>
      </c>
      <c r="I71" s="64" t="s">
        <v>285</v>
      </c>
      <c r="J71" s="710"/>
      <c r="K71" s="710"/>
      <c r="L71" s="710"/>
    </row>
    <row r="72" spans="1:12" s="41" customFormat="1" ht="31">
      <c r="A72" s="773"/>
      <c r="B72" s="710"/>
      <c r="C72" s="710"/>
      <c r="D72" s="715"/>
      <c r="E72" s="72" t="s">
        <v>134</v>
      </c>
      <c r="F72" s="72" t="s">
        <v>135</v>
      </c>
      <c r="G72" s="166" t="s">
        <v>103</v>
      </c>
      <c r="H72" s="72" t="s">
        <v>99</v>
      </c>
      <c r="I72" s="64" t="s">
        <v>635</v>
      </c>
      <c r="J72" s="710"/>
      <c r="K72" s="710"/>
      <c r="L72" s="710"/>
    </row>
    <row r="73" spans="1:12" ht="77.5">
      <c r="A73" s="773"/>
      <c r="B73" s="710"/>
      <c r="C73" s="710">
        <v>5</v>
      </c>
      <c r="D73" s="711" t="s">
        <v>663</v>
      </c>
      <c r="E73" s="71" t="s">
        <v>134</v>
      </c>
      <c r="F73" s="37" t="s">
        <v>103</v>
      </c>
      <c r="G73" s="33" t="s">
        <v>51</v>
      </c>
      <c r="H73" s="71" t="s">
        <v>130</v>
      </c>
      <c r="I73" s="70" t="s">
        <v>557</v>
      </c>
      <c r="J73" s="710" t="s">
        <v>252</v>
      </c>
      <c r="K73" s="710" t="s">
        <v>255</v>
      </c>
      <c r="L73" s="710">
        <v>3</v>
      </c>
    </row>
    <row r="74" spans="1:12" ht="62">
      <c r="A74" s="773"/>
      <c r="B74" s="710"/>
      <c r="C74" s="710"/>
      <c r="D74" s="711"/>
      <c r="E74" s="71" t="s">
        <v>134</v>
      </c>
      <c r="F74" s="37" t="s">
        <v>103</v>
      </c>
      <c r="G74" s="33" t="s">
        <v>51</v>
      </c>
      <c r="H74" s="71" t="s">
        <v>131</v>
      </c>
      <c r="I74" s="70" t="s">
        <v>558</v>
      </c>
      <c r="J74" s="710"/>
      <c r="K74" s="710"/>
      <c r="L74" s="710"/>
    </row>
    <row r="75" spans="1:12" ht="46.5">
      <c r="A75" s="773"/>
      <c r="B75" s="710"/>
      <c r="C75" s="710"/>
      <c r="D75" s="711"/>
      <c r="E75" s="71" t="s">
        <v>134</v>
      </c>
      <c r="F75" s="37" t="s">
        <v>103</v>
      </c>
      <c r="G75" s="33" t="s">
        <v>51</v>
      </c>
      <c r="H75" s="71" t="s">
        <v>132</v>
      </c>
      <c r="I75" s="70" t="s">
        <v>559</v>
      </c>
      <c r="J75" s="710"/>
      <c r="K75" s="710"/>
      <c r="L75" s="710"/>
    </row>
    <row r="76" spans="1:12" ht="46.5">
      <c r="A76" s="773"/>
      <c r="B76" s="710"/>
      <c r="C76" s="710"/>
      <c r="D76" s="711"/>
      <c r="E76" s="71" t="s">
        <v>134</v>
      </c>
      <c r="F76" s="37" t="s">
        <v>103</v>
      </c>
      <c r="G76" s="33" t="s">
        <v>51</v>
      </c>
      <c r="H76" s="71" t="s">
        <v>133</v>
      </c>
      <c r="I76" s="70" t="s">
        <v>560</v>
      </c>
      <c r="J76" s="710"/>
      <c r="K76" s="710"/>
      <c r="L76" s="710"/>
    </row>
    <row r="77" spans="1:12" ht="62">
      <c r="A77" s="773"/>
      <c r="B77" s="710"/>
      <c r="C77" s="710"/>
      <c r="D77" s="711"/>
      <c r="E77" s="71" t="s">
        <v>134</v>
      </c>
      <c r="F77" s="37" t="s">
        <v>103</v>
      </c>
      <c r="G77" s="33" t="s">
        <v>51</v>
      </c>
      <c r="H77" s="71" t="s">
        <v>99</v>
      </c>
      <c r="I77" s="36" t="s">
        <v>561</v>
      </c>
      <c r="J77" s="710"/>
      <c r="K77" s="710"/>
      <c r="L77" s="710"/>
    </row>
    <row r="78" spans="1:12" ht="62">
      <c r="A78" s="773"/>
      <c r="B78" s="710"/>
      <c r="C78" s="710">
        <v>6</v>
      </c>
      <c r="D78" s="711" t="s">
        <v>157</v>
      </c>
      <c r="E78" s="71" t="s">
        <v>134</v>
      </c>
      <c r="F78" s="37" t="s">
        <v>103</v>
      </c>
      <c r="G78" s="33" t="s">
        <v>51</v>
      </c>
      <c r="H78" s="71" t="s">
        <v>130</v>
      </c>
      <c r="I78" s="70" t="s">
        <v>562</v>
      </c>
      <c r="J78" s="710" t="s">
        <v>252</v>
      </c>
      <c r="K78" s="710" t="s">
        <v>255</v>
      </c>
      <c r="L78" s="710">
        <v>3</v>
      </c>
    </row>
    <row r="79" spans="1:12" ht="77.5">
      <c r="A79" s="773"/>
      <c r="B79" s="710"/>
      <c r="C79" s="710"/>
      <c r="D79" s="711"/>
      <c r="E79" s="71" t="s">
        <v>134</v>
      </c>
      <c r="F79" s="37" t="s">
        <v>103</v>
      </c>
      <c r="G79" s="33" t="s">
        <v>51</v>
      </c>
      <c r="H79" s="71" t="s">
        <v>131</v>
      </c>
      <c r="I79" s="70" t="s">
        <v>563</v>
      </c>
      <c r="J79" s="710"/>
      <c r="K79" s="710"/>
      <c r="L79" s="710"/>
    </row>
    <row r="80" spans="1:12" ht="77.5">
      <c r="A80" s="773"/>
      <c r="B80" s="710"/>
      <c r="C80" s="710"/>
      <c r="D80" s="711"/>
      <c r="E80" s="71" t="s">
        <v>134</v>
      </c>
      <c r="F80" s="37" t="s">
        <v>103</v>
      </c>
      <c r="G80" s="33" t="s">
        <v>51</v>
      </c>
      <c r="H80" s="71" t="s">
        <v>132</v>
      </c>
      <c r="I80" s="70" t="s">
        <v>564</v>
      </c>
      <c r="J80" s="710"/>
      <c r="K80" s="710"/>
      <c r="L80" s="710"/>
    </row>
    <row r="81" spans="1:12" ht="62">
      <c r="A81" s="773"/>
      <c r="B81" s="710"/>
      <c r="C81" s="710"/>
      <c r="D81" s="711"/>
      <c r="E81" s="71" t="s">
        <v>134</v>
      </c>
      <c r="F81" s="37" t="s">
        <v>103</v>
      </c>
      <c r="G81" s="33" t="s">
        <v>51</v>
      </c>
      <c r="H81" s="71" t="s">
        <v>133</v>
      </c>
      <c r="I81" s="70" t="s">
        <v>565</v>
      </c>
      <c r="J81" s="710"/>
      <c r="K81" s="710"/>
      <c r="L81" s="710"/>
    </row>
    <row r="82" spans="1:12" ht="62">
      <c r="A82" s="773"/>
      <c r="B82" s="710"/>
      <c r="C82" s="710"/>
      <c r="D82" s="711"/>
      <c r="E82" s="71" t="s">
        <v>134</v>
      </c>
      <c r="F82" s="37" t="s">
        <v>103</v>
      </c>
      <c r="G82" s="33" t="s">
        <v>51</v>
      </c>
      <c r="H82" s="71" t="s">
        <v>99</v>
      </c>
      <c r="I82" s="36" t="s">
        <v>566</v>
      </c>
      <c r="J82" s="710"/>
      <c r="K82" s="710"/>
      <c r="L82" s="710"/>
    </row>
    <row r="83" spans="1:12">
      <c r="A83" s="773"/>
      <c r="B83" s="710"/>
      <c r="C83" s="710">
        <v>7</v>
      </c>
      <c r="D83" s="711" t="s">
        <v>643</v>
      </c>
      <c r="E83" s="71" t="s">
        <v>134</v>
      </c>
      <c r="F83" s="37" t="s">
        <v>103</v>
      </c>
      <c r="G83" s="33" t="s">
        <v>51</v>
      </c>
      <c r="H83" s="71" t="s">
        <v>130</v>
      </c>
      <c r="I83" s="36" t="s">
        <v>638</v>
      </c>
      <c r="J83" s="710" t="s">
        <v>252</v>
      </c>
      <c r="K83" s="710" t="s">
        <v>255</v>
      </c>
      <c r="L83" s="710">
        <v>3</v>
      </c>
    </row>
    <row r="84" spans="1:12">
      <c r="A84" s="773"/>
      <c r="B84" s="710"/>
      <c r="C84" s="710"/>
      <c r="D84" s="711"/>
      <c r="E84" s="71" t="s">
        <v>134</v>
      </c>
      <c r="F84" s="37" t="s">
        <v>103</v>
      </c>
      <c r="G84" s="33" t="s">
        <v>51</v>
      </c>
      <c r="H84" s="71" t="s">
        <v>131</v>
      </c>
      <c r="I84" s="36" t="s">
        <v>639</v>
      </c>
      <c r="J84" s="710"/>
      <c r="K84" s="710"/>
      <c r="L84" s="710"/>
    </row>
    <row r="85" spans="1:12">
      <c r="A85" s="773"/>
      <c r="B85" s="710"/>
      <c r="C85" s="710"/>
      <c r="D85" s="711"/>
      <c r="E85" s="71" t="s">
        <v>134</v>
      </c>
      <c r="F85" s="37" t="s">
        <v>103</v>
      </c>
      <c r="G85" s="33" t="s">
        <v>51</v>
      </c>
      <c r="H85" s="71" t="s">
        <v>132</v>
      </c>
      <c r="I85" s="36" t="s">
        <v>640</v>
      </c>
      <c r="J85" s="710"/>
      <c r="K85" s="710"/>
      <c r="L85" s="710"/>
    </row>
    <row r="86" spans="1:12">
      <c r="A86" s="773"/>
      <c r="B86" s="710"/>
      <c r="C86" s="710"/>
      <c r="D86" s="711"/>
      <c r="E86" s="71" t="s">
        <v>134</v>
      </c>
      <c r="F86" s="37" t="s">
        <v>103</v>
      </c>
      <c r="G86" s="33" t="s">
        <v>51</v>
      </c>
      <c r="H86" s="71" t="s">
        <v>133</v>
      </c>
      <c r="I86" s="36" t="s">
        <v>641</v>
      </c>
      <c r="J86" s="710"/>
      <c r="K86" s="710"/>
      <c r="L86" s="710"/>
    </row>
    <row r="87" spans="1:12">
      <c r="A87" s="773"/>
      <c r="B87" s="710"/>
      <c r="C87" s="710"/>
      <c r="D87" s="711"/>
      <c r="E87" s="71" t="s">
        <v>134</v>
      </c>
      <c r="F87" s="37" t="s">
        <v>103</v>
      </c>
      <c r="G87" s="33" t="s">
        <v>51</v>
      </c>
      <c r="H87" s="71" t="s">
        <v>99</v>
      </c>
      <c r="I87" s="36" t="s">
        <v>642</v>
      </c>
      <c r="J87" s="710"/>
      <c r="K87" s="710"/>
      <c r="L87" s="710"/>
    </row>
    <row r="88" spans="1:12" s="41" customFormat="1" ht="20">
      <c r="A88" s="29" t="s">
        <v>159</v>
      </c>
      <c r="B88" s="695" t="s">
        <v>160</v>
      </c>
      <c r="C88" s="695"/>
      <c r="D88" s="695"/>
      <c r="E88" s="695"/>
      <c r="F88" s="695"/>
      <c r="G88" s="695"/>
      <c r="H88" s="695"/>
      <c r="I88" s="695"/>
      <c r="J88" s="29"/>
      <c r="K88" s="29"/>
      <c r="L88" s="167">
        <f>L89</f>
        <v>3</v>
      </c>
    </row>
    <row r="89" spans="1:12" ht="31">
      <c r="A89" s="773"/>
      <c r="B89" s="710"/>
      <c r="C89" s="710">
        <v>1</v>
      </c>
      <c r="D89" s="711" t="s">
        <v>567</v>
      </c>
      <c r="E89" s="71" t="s">
        <v>134</v>
      </c>
      <c r="F89" s="33" t="s">
        <v>103</v>
      </c>
      <c r="G89" s="33" t="s">
        <v>103</v>
      </c>
      <c r="H89" s="71" t="s">
        <v>130</v>
      </c>
      <c r="I89" s="70" t="s">
        <v>287</v>
      </c>
      <c r="J89" s="710" t="s">
        <v>252</v>
      </c>
      <c r="K89" s="710" t="s">
        <v>255</v>
      </c>
      <c r="L89" s="710">
        <v>3</v>
      </c>
    </row>
    <row r="90" spans="1:12" ht="46.5">
      <c r="A90" s="773"/>
      <c r="B90" s="710"/>
      <c r="C90" s="710"/>
      <c r="D90" s="711"/>
      <c r="E90" s="71" t="s">
        <v>134</v>
      </c>
      <c r="F90" s="33" t="s">
        <v>103</v>
      </c>
      <c r="G90" s="33" t="s">
        <v>103</v>
      </c>
      <c r="H90" s="71" t="s">
        <v>131</v>
      </c>
      <c r="I90" s="70" t="s">
        <v>288</v>
      </c>
      <c r="J90" s="710"/>
      <c r="K90" s="710"/>
      <c r="L90" s="710"/>
    </row>
    <row r="91" spans="1:12" ht="31">
      <c r="A91" s="773"/>
      <c r="B91" s="710"/>
      <c r="C91" s="710"/>
      <c r="D91" s="711"/>
      <c r="E91" s="71" t="s">
        <v>134</v>
      </c>
      <c r="F91" s="33" t="s">
        <v>103</v>
      </c>
      <c r="G91" s="33" t="s">
        <v>103</v>
      </c>
      <c r="H91" s="71" t="s">
        <v>132</v>
      </c>
      <c r="I91" s="70" t="s">
        <v>289</v>
      </c>
      <c r="J91" s="710"/>
      <c r="K91" s="710"/>
      <c r="L91" s="710"/>
    </row>
    <row r="92" spans="1:12" ht="46.5">
      <c r="A92" s="773"/>
      <c r="B92" s="710"/>
      <c r="C92" s="710"/>
      <c r="D92" s="711"/>
      <c r="E92" s="71" t="s">
        <v>134</v>
      </c>
      <c r="F92" s="33" t="s">
        <v>103</v>
      </c>
      <c r="G92" s="33" t="s">
        <v>103</v>
      </c>
      <c r="H92" s="71" t="s">
        <v>133</v>
      </c>
      <c r="I92" s="70" t="s">
        <v>290</v>
      </c>
      <c r="J92" s="710"/>
      <c r="K92" s="710"/>
      <c r="L92" s="710"/>
    </row>
    <row r="93" spans="1:12">
      <c r="A93" s="773"/>
      <c r="B93" s="710"/>
      <c r="C93" s="710"/>
      <c r="D93" s="711"/>
      <c r="E93" s="71" t="s">
        <v>134</v>
      </c>
      <c r="F93" s="33" t="s">
        <v>103</v>
      </c>
      <c r="G93" s="33" t="s">
        <v>103</v>
      </c>
      <c r="H93" s="71" t="s">
        <v>99</v>
      </c>
      <c r="I93" s="70" t="s">
        <v>291</v>
      </c>
      <c r="J93" s="710"/>
      <c r="K93" s="710"/>
      <c r="L93" s="710"/>
    </row>
    <row r="94" spans="1:12" ht="20">
      <c r="A94" s="29" t="s">
        <v>162</v>
      </c>
      <c r="B94" s="695" t="s">
        <v>163</v>
      </c>
      <c r="C94" s="695"/>
      <c r="D94" s="695"/>
      <c r="E94" s="695"/>
      <c r="F94" s="695"/>
      <c r="G94" s="695"/>
      <c r="H94" s="695"/>
      <c r="I94" s="695"/>
      <c r="J94" s="29"/>
      <c r="K94" s="29"/>
      <c r="L94" s="167">
        <f>L95</f>
        <v>3</v>
      </c>
    </row>
    <row r="95" spans="1:12" ht="62">
      <c r="A95" s="773"/>
      <c r="B95" s="710"/>
      <c r="C95" s="710">
        <v>1</v>
      </c>
      <c r="D95" s="711" t="s">
        <v>568</v>
      </c>
      <c r="E95" s="71" t="s">
        <v>134</v>
      </c>
      <c r="F95" s="33" t="s">
        <v>103</v>
      </c>
      <c r="G95" s="33" t="s">
        <v>103</v>
      </c>
      <c r="H95" s="71" t="s">
        <v>130</v>
      </c>
      <c r="I95" s="70" t="s">
        <v>293</v>
      </c>
      <c r="J95" s="710" t="s">
        <v>252</v>
      </c>
      <c r="K95" s="710" t="s">
        <v>255</v>
      </c>
      <c r="L95" s="710">
        <v>3</v>
      </c>
    </row>
    <row r="96" spans="1:12" ht="62">
      <c r="A96" s="773"/>
      <c r="B96" s="710"/>
      <c r="C96" s="710"/>
      <c r="D96" s="711"/>
      <c r="E96" s="71" t="s">
        <v>134</v>
      </c>
      <c r="F96" s="33" t="s">
        <v>103</v>
      </c>
      <c r="G96" s="33" t="s">
        <v>103</v>
      </c>
      <c r="H96" s="71" t="s">
        <v>131</v>
      </c>
      <c r="I96" s="70" t="s">
        <v>294</v>
      </c>
      <c r="J96" s="710"/>
      <c r="K96" s="710"/>
      <c r="L96" s="710"/>
    </row>
    <row r="97" spans="1:12" ht="31">
      <c r="A97" s="773"/>
      <c r="B97" s="710"/>
      <c r="C97" s="710"/>
      <c r="D97" s="711"/>
      <c r="E97" s="71" t="s">
        <v>134</v>
      </c>
      <c r="F97" s="33" t="s">
        <v>103</v>
      </c>
      <c r="G97" s="33" t="s">
        <v>103</v>
      </c>
      <c r="H97" s="71" t="s">
        <v>132</v>
      </c>
      <c r="I97" s="70" t="s">
        <v>295</v>
      </c>
      <c r="J97" s="710"/>
      <c r="K97" s="710"/>
      <c r="L97" s="710"/>
    </row>
    <row r="98" spans="1:12" ht="31">
      <c r="A98" s="773"/>
      <c r="B98" s="710"/>
      <c r="C98" s="710"/>
      <c r="D98" s="711"/>
      <c r="E98" s="71" t="s">
        <v>134</v>
      </c>
      <c r="F98" s="33" t="s">
        <v>103</v>
      </c>
      <c r="G98" s="33" t="s">
        <v>103</v>
      </c>
      <c r="H98" s="71" t="s">
        <v>133</v>
      </c>
      <c r="I98" s="70" t="s">
        <v>296</v>
      </c>
      <c r="J98" s="710"/>
      <c r="K98" s="710"/>
      <c r="L98" s="710"/>
    </row>
    <row r="99" spans="1:12" ht="31">
      <c r="A99" s="773"/>
      <c r="B99" s="710"/>
      <c r="C99" s="710"/>
      <c r="D99" s="711"/>
      <c r="E99" s="71" t="s">
        <v>134</v>
      </c>
      <c r="F99" s="33" t="s">
        <v>103</v>
      </c>
      <c r="G99" s="33" t="s">
        <v>103</v>
      </c>
      <c r="H99" s="71" t="s">
        <v>99</v>
      </c>
      <c r="I99" s="70" t="s">
        <v>297</v>
      </c>
      <c r="J99" s="710"/>
      <c r="K99" s="710"/>
      <c r="L99" s="710"/>
    </row>
    <row r="100" spans="1:12" ht="20">
      <c r="A100" s="29" t="s">
        <v>165</v>
      </c>
      <c r="B100" s="695" t="s">
        <v>166</v>
      </c>
      <c r="C100" s="695"/>
      <c r="D100" s="695"/>
      <c r="E100" s="695"/>
      <c r="F100" s="695"/>
      <c r="G100" s="695"/>
      <c r="H100" s="695"/>
      <c r="I100" s="695"/>
      <c r="J100" s="29"/>
      <c r="K100" s="29"/>
      <c r="L100" s="167">
        <f>AVERAGE(L101:L115)</f>
        <v>3</v>
      </c>
    </row>
    <row r="101" spans="1:12" ht="31">
      <c r="A101" s="773"/>
      <c r="B101" s="710"/>
      <c r="C101" s="710">
        <v>1</v>
      </c>
      <c r="D101" s="711" t="s">
        <v>569</v>
      </c>
      <c r="E101" s="71" t="s">
        <v>134</v>
      </c>
      <c r="F101" s="33" t="s">
        <v>103</v>
      </c>
      <c r="G101" s="33" t="s">
        <v>103</v>
      </c>
      <c r="H101" s="71" t="s">
        <v>130</v>
      </c>
      <c r="I101" s="36" t="s">
        <v>298</v>
      </c>
      <c r="J101" s="710" t="s">
        <v>252</v>
      </c>
      <c r="K101" s="710" t="s">
        <v>255</v>
      </c>
      <c r="L101" s="710">
        <v>3</v>
      </c>
    </row>
    <row r="102" spans="1:12" ht="31">
      <c r="A102" s="773"/>
      <c r="B102" s="710"/>
      <c r="C102" s="710"/>
      <c r="D102" s="711"/>
      <c r="E102" s="71" t="s">
        <v>134</v>
      </c>
      <c r="F102" s="33" t="s">
        <v>103</v>
      </c>
      <c r="G102" s="33" t="s">
        <v>103</v>
      </c>
      <c r="H102" s="71" t="s">
        <v>131</v>
      </c>
      <c r="I102" s="36" t="s">
        <v>299</v>
      </c>
      <c r="J102" s="710"/>
      <c r="K102" s="710"/>
      <c r="L102" s="710"/>
    </row>
    <row r="103" spans="1:12" ht="31">
      <c r="A103" s="773"/>
      <c r="B103" s="710"/>
      <c r="C103" s="710"/>
      <c r="D103" s="711"/>
      <c r="E103" s="71" t="s">
        <v>134</v>
      </c>
      <c r="F103" s="33" t="s">
        <v>103</v>
      </c>
      <c r="G103" s="33" t="s">
        <v>103</v>
      </c>
      <c r="H103" s="71" t="s">
        <v>132</v>
      </c>
      <c r="I103" s="36" t="s">
        <v>300</v>
      </c>
      <c r="J103" s="710"/>
      <c r="K103" s="710"/>
      <c r="L103" s="710"/>
    </row>
    <row r="104" spans="1:12" ht="31">
      <c r="A104" s="773"/>
      <c r="B104" s="710"/>
      <c r="C104" s="710"/>
      <c r="D104" s="711"/>
      <c r="E104" s="71" t="s">
        <v>134</v>
      </c>
      <c r="F104" s="33" t="s">
        <v>103</v>
      </c>
      <c r="G104" s="33" t="s">
        <v>103</v>
      </c>
      <c r="H104" s="71" t="s">
        <v>133</v>
      </c>
      <c r="I104" s="36" t="s">
        <v>301</v>
      </c>
      <c r="J104" s="710"/>
      <c r="K104" s="710"/>
      <c r="L104" s="710"/>
    </row>
    <row r="105" spans="1:12" ht="31">
      <c r="A105" s="773"/>
      <c r="B105" s="710"/>
      <c r="C105" s="710"/>
      <c r="D105" s="711"/>
      <c r="E105" s="71" t="s">
        <v>134</v>
      </c>
      <c r="F105" s="33" t="s">
        <v>103</v>
      </c>
      <c r="G105" s="33" t="s">
        <v>103</v>
      </c>
      <c r="H105" s="71" t="s">
        <v>99</v>
      </c>
      <c r="I105" s="36" t="s">
        <v>302</v>
      </c>
      <c r="J105" s="710"/>
      <c r="K105" s="710"/>
      <c r="L105" s="710"/>
    </row>
    <row r="106" spans="1:12" ht="46.5">
      <c r="A106" s="773"/>
      <c r="B106" s="710"/>
      <c r="C106" s="710">
        <v>2</v>
      </c>
      <c r="D106" s="711" t="s">
        <v>168</v>
      </c>
      <c r="E106" s="71" t="s">
        <v>134</v>
      </c>
      <c r="F106" s="71" t="s">
        <v>135</v>
      </c>
      <c r="G106" s="37" t="s">
        <v>103</v>
      </c>
      <c r="H106" s="71" t="s">
        <v>130</v>
      </c>
      <c r="I106" s="51" t="s">
        <v>303</v>
      </c>
      <c r="J106" s="710" t="s">
        <v>252</v>
      </c>
      <c r="K106" s="710" t="s">
        <v>255</v>
      </c>
      <c r="L106" s="710">
        <v>3</v>
      </c>
    </row>
    <row r="107" spans="1:12" ht="31">
      <c r="A107" s="773"/>
      <c r="B107" s="710"/>
      <c r="C107" s="710"/>
      <c r="D107" s="711"/>
      <c r="E107" s="71" t="s">
        <v>134</v>
      </c>
      <c r="F107" s="71" t="s">
        <v>135</v>
      </c>
      <c r="G107" s="37" t="s">
        <v>103</v>
      </c>
      <c r="H107" s="71" t="s">
        <v>131</v>
      </c>
      <c r="I107" s="51" t="s">
        <v>304</v>
      </c>
      <c r="J107" s="710"/>
      <c r="K107" s="710"/>
      <c r="L107" s="710"/>
    </row>
    <row r="108" spans="1:12" ht="31">
      <c r="A108" s="773"/>
      <c r="B108" s="710"/>
      <c r="C108" s="710"/>
      <c r="D108" s="711"/>
      <c r="E108" s="71" t="s">
        <v>134</v>
      </c>
      <c r="F108" s="71" t="s">
        <v>135</v>
      </c>
      <c r="G108" s="37" t="s">
        <v>103</v>
      </c>
      <c r="H108" s="71" t="s">
        <v>132</v>
      </c>
      <c r="I108" s="51" t="s">
        <v>305</v>
      </c>
      <c r="J108" s="710"/>
      <c r="K108" s="710"/>
      <c r="L108" s="710"/>
    </row>
    <row r="109" spans="1:12" ht="31">
      <c r="A109" s="773"/>
      <c r="B109" s="710"/>
      <c r="C109" s="710"/>
      <c r="D109" s="711"/>
      <c r="E109" s="71" t="s">
        <v>134</v>
      </c>
      <c r="F109" s="71" t="s">
        <v>135</v>
      </c>
      <c r="G109" s="37" t="s">
        <v>103</v>
      </c>
      <c r="H109" s="71" t="s">
        <v>133</v>
      </c>
      <c r="I109" s="51" t="s">
        <v>306</v>
      </c>
      <c r="J109" s="710"/>
      <c r="K109" s="710"/>
      <c r="L109" s="710"/>
    </row>
    <row r="110" spans="1:12" ht="31">
      <c r="A110" s="773"/>
      <c r="B110" s="710"/>
      <c r="C110" s="710"/>
      <c r="D110" s="711"/>
      <c r="E110" s="71" t="s">
        <v>134</v>
      </c>
      <c r="F110" s="71" t="s">
        <v>135</v>
      </c>
      <c r="G110" s="37" t="s">
        <v>103</v>
      </c>
      <c r="H110" s="71" t="s">
        <v>99</v>
      </c>
      <c r="I110" s="51" t="s">
        <v>307</v>
      </c>
      <c r="J110" s="710"/>
      <c r="K110" s="710"/>
      <c r="L110" s="710"/>
    </row>
    <row r="111" spans="1:12">
      <c r="A111" s="773"/>
      <c r="B111" s="710"/>
      <c r="C111" s="710">
        <v>3</v>
      </c>
      <c r="D111" s="711" t="s">
        <v>170</v>
      </c>
      <c r="E111" s="71" t="s">
        <v>134</v>
      </c>
      <c r="F111" s="71" t="s">
        <v>135</v>
      </c>
      <c r="G111" s="37" t="s">
        <v>103</v>
      </c>
      <c r="H111" s="17" t="s">
        <v>130</v>
      </c>
      <c r="I111" s="19" t="s">
        <v>308</v>
      </c>
      <c r="J111" s="710" t="s">
        <v>252</v>
      </c>
      <c r="K111" s="710" t="s">
        <v>255</v>
      </c>
      <c r="L111" s="710">
        <v>3</v>
      </c>
    </row>
    <row r="112" spans="1:12">
      <c r="A112" s="773"/>
      <c r="B112" s="710"/>
      <c r="C112" s="710"/>
      <c r="D112" s="711"/>
      <c r="E112" s="71" t="s">
        <v>134</v>
      </c>
      <c r="F112" s="71" t="s">
        <v>135</v>
      </c>
      <c r="G112" s="37" t="s">
        <v>103</v>
      </c>
      <c r="H112" s="17" t="s">
        <v>131</v>
      </c>
      <c r="I112" s="19" t="s">
        <v>309</v>
      </c>
      <c r="J112" s="710"/>
      <c r="K112" s="710"/>
      <c r="L112" s="710"/>
    </row>
    <row r="113" spans="1:12">
      <c r="A113" s="773"/>
      <c r="B113" s="710"/>
      <c r="C113" s="710"/>
      <c r="D113" s="711"/>
      <c r="E113" s="71" t="s">
        <v>134</v>
      </c>
      <c r="F113" s="71" t="s">
        <v>135</v>
      </c>
      <c r="G113" s="37" t="s">
        <v>103</v>
      </c>
      <c r="H113" s="17" t="s">
        <v>132</v>
      </c>
      <c r="I113" s="19" t="s">
        <v>310</v>
      </c>
      <c r="J113" s="710"/>
      <c r="K113" s="710"/>
      <c r="L113" s="710"/>
    </row>
    <row r="114" spans="1:12">
      <c r="A114" s="773"/>
      <c r="B114" s="710"/>
      <c r="C114" s="710"/>
      <c r="D114" s="711"/>
      <c r="E114" s="71" t="s">
        <v>134</v>
      </c>
      <c r="F114" s="71" t="s">
        <v>135</v>
      </c>
      <c r="G114" s="37" t="s">
        <v>103</v>
      </c>
      <c r="H114" s="17" t="s">
        <v>133</v>
      </c>
      <c r="I114" s="19" t="s">
        <v>311</v>
      </c>
      <c r="J114" s="710"/>
      <c r="K114" s="710"/>
      <c r="L114" s="710"/>
    </row>
    <row r="115" spans="1:12">
      <c r="A115" s="773"/>
      <c r="B115" s="710"/>
      <c r="C115" s="710"/>
      <c r="D115" s="711"/>
      <c r="E115" s="71" t="s">
        <v>134</v>
      </c>
      <c r="F115" s="71" t="s">
        <v>135</v>
      </c>
      <c r="G115" s="37" t="s">
        <v>103</v>
      </c>
      <c r="H115" s="17" t="s">
        <v>99</v>
      </c>
      <c r="I115" s="19" t="s">
        <v>312</v>
      </c>
      <c r="J115" s="710"/>
      <c r="K115" s="710"/>
      <c r="L115" s="710"/>
    </row>
    <row r="116" spans="1:12" ht="20">
      <c r="A116" s="29" t="s">
        <v>171</v>
      </c>
      <c r="B116" s="695" t="s">
        <v>172</v>
      </c>
      <c r="C116" s="695"/>
      <c r="D116" s="695"/>
      <c r="E116" s="695"/>
      <c r="F116" s="695"/>
      <c r="G116" s="695"/>
      <c r="H116" s="695"/>
      <c r="I116" s="695"/>
      <c r="J116" s="29"/>
      <c r="K116" s="29"/>
      <c r="L116" s="167">
        <f>L117</f>
        <v>3</v>
      </c>
    </row>
    <row r="117" spans="1:12" ht="31">
      <c r="A117" s="773"/>
      <c r="B117" s="710"/>
      <c r="C117" s="710">
        <v>1</v>
      </c>
      <c r="D117" s="711" t="s">
        <v>173</v>
      </c>
      <c r="E117" s="71" t="s">
        <v>134</v>
      </c>
      <c r="F117" s="33" t="s">
        <v>103</v>
      </c>
      <c r="G117" s="33" t="s">
        <v>103</v>
      </c>
      <c r="H117" s="71" t="s">
        <v>130</v>
      </c>
      <c r="I117" s="36" t="s">
        <v>313</v>
      </c>
      <c r="J117" s="710" t="s">
        <v>252</v>
      </c>
      <c r="K117" s="710" t="s">
        <v>255</v>
      </c>
      <c r="L117" s="710">
        <v>3</v>
      </c>
    </row>
    <row r="118" spans="1:12" ht="31">
      <c r="A118" s="773"/>
      <c r="B118" s="710"/>
      <c r="C118" s="710"/>
      <c r="D118" s="711"/>
      <c r="E118" s="71" t="s">
        <v>134</v>
      </c>
      <c r="F118" s="33" t="s">
        <v>103</v>
      </c>
      <c r="G118" s="33" t="s">
        <v>103</v>
      </c>
      <c r="H118" s="71" t="s">
        <v>131</v>
      </c>
      <c r="I118" s="36" t="s">
        <v>314</v>
      </c>
      <c r="J118" s="710"/>
      <c r="K118" s="710"/>
      <c r="L118" s="710"/>
    </row>
    <row r="119" spans="1:12">
      <c r="A119" s="773"/>
      <c r="B119" s="710"/>
      <c r="C119" s="710"/>
      <c r="D119" s="711"/>
      <c r="E119" s="71" t="s">
        <v>134</v>
      </c>
      <c r="F119" s="33" t="s">
        <v>103</v>
      </c>
      <c r="G119" s="33" t="s">
        <v>103</v>
      </c>
      <c r="H119" s="71" t="s">
        <v>132</v>
      </c>
      <c r="I119" s="36" t="s">
        <v>315</v>
      </c>
      <c r="J119" s="710"/>
      <c r="K119" s="710"/>
      <c r="L119" s="710"/>
    </row>
    <row r="120" spans="1:12">
      <c r="A120" s="773"/>
      <c r="B120" s="710"/>
      <c r="C120" s="710"/>
      <c r="D120" s="711"/>
      <c r="E120" s="71" t="s">
        <v>134</v>
      </c>
      <c r="F120" s="33" t="s">
        <v>103</v>
      </c>
      <c r="G120" s="33" t="s">
        <v>103</v>
      </c>
      <c r="H120" s="71" t="s">
        <v>133</v>
      </c>
      <c r="I120" s="36" t="s">
        <v>316</v>
      </c>
      <c r="J120" s="710"/>
      <c r="K120" s="710"/>
      <c r="L120" s="710"/>
    </row>
    <row r="121" spans="1:12" ht="31">
      <c r="A121" s="773"/>
      <c r="B121" s="710"/>
      <c r="C121" s="710"/>
      <c r="D121" s="711"/>
      <c r="E121" s="71" t="s">
        <v>134</v>
      </c>
      <c r="F121" s="33" t="s">
        <v>103</v>
      </c>
      <c r="G121" s="33" t="s">
        <v>103</v>
      </c>
      <c r="H121" s="71" t="s">
        <v>99</v>
      </c>
      <c r="I121" s="36" t="s">
        <v>317</v>
      </c>
      <c r="J121" s="710"/>
      <c r="K121" s="710"/>
      <c r="L121" s="710"/>
    </row>
    <row r="122" spans="1:12" ht="20">
      <c r="A122" s="29" t="s">
        <v>174</v>
      </c>
      <c r="B122" s="695" t="s">
        <v>175</v>
      </c>
      <c r="C122" s="695"/>
      <c r="D122" s="695"/>
      <c r="E122" s="695"/>
      <c r="F122" s="695"/>
      <c r="G122" s="695"/>
      <c r="H122" s="695"/>
      <c r="I122" s="695"/>
      <c r="J122" s="29"/>
      <c r="K122" s="29"/>
      <c r="L122" s="167">
        <f>AVERAGE(L123:L132)</f>
        <v>3</v>
      </c>
    </row>
    <row r="123" spans="1:12" s="42" customFormat="1" ht="46.5">
      <c r="A123" s="773"/>
      <c r="B123" s="714"/>
      <c r="C123" s="714">
        <v>1</v>
      </c>
      <c r="D123" s="715" t="s">
        <v>631</v>
      </c>
      <c r="E123" s="71" t="s">
        <v>134</v>
      </c>
      <c r="F123" s="33" t="s">
        <v>103</v>
      </c>
      <c r="G123" s="33" t="s">
        <v>103</v>
      </c>
      <c r="H123" s="72" t="s">
        <v>130</v>
      </c>
      <c r="I123" s="50" t="s">
        <v>319</v>
      </c>
      <c r="J123" s="710" t="s">
        <v>252</v>
      </c>
      <c r="K123" s="710" t="s">
        <v>255</v>
      </c>
      <c r="L123" s="710">
        <v>3</v>
      </c>
    </row>
    <row r="124" spans="1:12" s="42" customFormat="1">
      <c r="A124" s="773"/>
      <c r="B124" s="714"/>
      <c r="C124" s="714"/>
      <c r="D124" s="715"/>
      <c r="E124" s="71" t="s">
        <v>134</v>
      </c>
      <c r="F124" s="33" t="s">
        <v>103</v>
      </c>
      <c r="G124" s="33" t="s">
        <v>103</v>
      </c>
      <c r="H124" s="72" t="s">
        <v>131</v>
      </c>
      <c r="I124" s="74" t="s">
        <v>320</v>
      </c>
      <c r="J124" s="710"/>
      <c r="K124" s="710"/>
      <c r="L124" s="710"/>
    </row>
    <row r="125" spans="1:12" s="42" customFormat="1" ht="46.5">
      <c r="A125" s="773"/>
      <c r="B125" s="714"/>
      <c r="C125" s="714"/>
      <c r="D125" s="715"/>
      <c r="E125" s="71" t="s">
        <v>134</v>
      </c>
      <c r="F125" s="33" t="s">
        <v>103</v>
      </c>
      <c r="G125" s="33" t="s">
        <v>103</v>
      </c>
      <c r="H125" s="72" t="s">
        <v>132</v>
      </c>
      <c r="I125" s="50" t="s">
        <v>321</v>
      </c>
      <c r="J125" s="710"/>
      <c r="K125" s="710"/>
      <c r="L125" s="710"/>
    </row>
    <row r="126" spans="1:12" s="42" customFormat="1" ht="31">
      <c r="A126" s="773"/>
      <c r="B126" s="714"/>
      <c r="C126" s="714"/>
      <c r="D126" s="715"/>
      <c r="E126" s="71" t="s">
        <v>134</v>
      </c>
      <c r="F126" s="33" t="s">
        <v>103</v>
      </c>
      <c r="G126" s="33" t="s">
        <v>103</v>
      </c>
      <c r="H126" s="72" t="s">
        <v>133</v>
      </c>
      <c r="I126" s="50" t="s">
        <v>322</v>
      </c>
      <c r="J126" s="710"/>
      <c r="K126" s="710"/>
      <c r="L126" s="710"/>
    </row>
    <row r="127" spans="1:12" s="42" customFormat="1" ht="31">
      <c r="A127" s="773"/>
      <c r="B127" s="714"/>
      <c r="C127" s="714"/>
      <c r="D127" s="715"/>
      <c r="E127" s="71" t="s">
        <v>134</v>
      </c>
      <c r="F127" s="33" t="s">
        <v>103</v>
      </c>
      <c r="G127" s="33" t="s">
        <v>103</v>
      </c>
      <c r="H127" s="72" t="s">
        <v>99</v>
      </c>
      <c r="I127" s="50" t="s">
        <v>323</v>
      </c>
      <c r="J127" s="710"/>
      <c r="K127" s="710"/>
      <c r="L127" s="710"/>
    </row>
    <row r="128" spans="1:12" s="42" customFormat="1" ht="42">
      <c r="A128" s="773"/>
      <c r="B128" s="714"/>
      <c r="C128" s="714">
        <v>2</v>
      </c>
      <c r="D128" s="716" t="s">
        <v>324</v>
      </c>
      <c r="E128" s="71" t="s">
        <v>134</v>
      </c>
      <c r="F128" s="71" t="s">
        <v>135</v>
      </c>
      <c r="G128" s="37" t="s">
        <v>103</v>
      </c>
      <c r="H128" s="18" t="s">
        <v>130</v>
      </c>
      <c r="I128" s="20" t="s">
        <v>325</v>
      </c>
      <c r="J128" s="710" t="s">
        <v>252</v>
      </c>
      <c r="K128" s="710" t="s">
        <v>255</v>
      </c>
      <c r="L128" s="710">
        <v>3</v>
      </c>
    </row>
    <row r="129" spans="1:12" s="42" customFormat="1" ht="28">
      <c r="A129" s="773"/>
      <c r="B129" s="714"/>
      <c r="C129" s="714"/>
      <c r="D129" s="716"/>
      <c r="E129" s="71" t="s">
        <v>134</v>
      </c>
      <c r="F129" s="71" t="s">
        <v>135</v>
      </c>
      <c r="G129" s="37" t="s">
        <v>103</v>
      </c>
      <c r="H129" s="18" t="s">
        <v>131</v>
      </c>
      <c r="I129" s="20" t="s">
        <v>326</v>
      </c>
      <c r="J129" s="710"/>
      <c r="K129" s="710"/>
      <c r="L129" s="710"/>
    </row>
    <row r="130" spans="1:12" s="42" customFormat="1" ht="28">
      <c r="A130" s="773"/>
      <c r="B130" s="714"/>
      <c r="C130" s="714"/>
      <c r="D130" s="716"/>
      <c r="E130" s="71" t="s">
        <v>134</v>
      </c>
      <c r="F130" s="71" t="s">
        <v>135</v>
      </c>
      <c r="G130" s="37" t="s">
        <v>103</v>
      </c>
      <c r="H130" s="18" t="s">
        <v>132</v>
      </c>
      <c r="I130" s="20" t="s">
        <v>327</v>
      </c>
      <c r="J130" s="710"/>
      <c r="K130" s="710"/>
      <c r="L130" s="710"/>
    </row>
    <row r="131" spans="1:12" s="42" customFormat="1" ht="28">
      <c r="A131" s="773"/>
      <c r="B131" s="714"/>
      <c r="C131" s="714"/>
      <c r="D131" s="716"/>
      <c r="E131" s="71" t="s">
        <v>134</v>
      </c>
      <c r="F131" s="71" t="s">
        <v>135</v>
      </c>
      <c r="G131" s="37" t="s">
        <v>103</v>
      </c>
      <c r="H131" s="18" t="s">
        <v>133</v>
      </c>
      <c r="I131" s="20" t="s">
        <v>328</v>
      </c>
      <c r="J131" s="710"/>
      <c r="K131" s="710"/>
      <c r="L131" s="710"/>
    </row>
    <row r="132" spans="1:12" s="42" customFormat="1" ht="28">
      <c r="A132" s="773"/>
      <c r="B132" s="714"/>
      <c r="C132" s="714"/>
      <c r="D132" s="716"/>
      <c r="E132" s="71" t="s">
        <v>134</v>
      </c>
      <c r="F132" s="71" t="s">
        <v>135</v>
      </c>
      <c r="G132" s="37" t="s">
        <v>103</v>
      </c>
      <c r="H132" s="18" t="s">
        <v>99</v>
      </c>
      <c r="I132" s="20" t="s">
        <v>329</v>
      </c>
      <c r="J132" s="710"/>
      <c r="K132" s="710"/>
      <c r="L132" s="710"/>
    </row>
    <row r="133" spans="1:12" s="42" customFormat="1" ht="20">
      <c r="A133" s="29" t="s">
        <v>179</v>
      </c>
      <c r="B133" s="695" t="s">
        <v>180</v>
      </c>
      <c r="C133" s="695"/>
      <c r="D133" s="695"/>
      <c r="E133" s="695"/>
      <c r="F133" s="695"/>
      <c r="G133" s="695"/>
      <c r="H133" s="695"/>
      <c r="I133" s="695"/>
      <c r="J133" s="29"/>
      <c r="K133" s="29"/>
      <c r="L133" s="167">
        <f>AVERAGE(L134:L148)</f>
        <v>3</v>
      </c>
    </row>
    <row r="134" spans="1:12" ht="31">
      <c r="A134" s="773"/>
      <c r="B134" s="710"/>
      <c r="C134" s="710">
        <v>1</v>
      </c>
      <c r="D134" s="711" t="s">
        <v>330</v>
      </c>
      <c r="E134" s="71" t="s">
        <v>134</v>
      </c>
      <c r="F134" s="71" t="s">
        <v>135</v>
      </c>
      <c r="G134" s="37" t="s">
        <v>103</v>
      </c>
      <c r="H134" s="71" t="s">
        <v>130</v>
      </c>
      <c r="I134" s="51" t="s">
        <v>331</v>
      </c>
      <c r="J134" s="710" t="s">
        <v>252</v>
      </c>
      <c r="K134" s="710" t="s">
        <v>255</v>
      </c>
      <c r="L134" s="710">
        <v>3</v>
      </c>
    </row>
    <row r="135" spans="1:12">
      <c r="A135" s="773"/>
      <c r="B135" s="710"/>
      <c r="C135" s="710"/>
      <c r="D135" s="711"/>
      <c r="E135" s="71" t="s">
        <v>134</v>
      </c>
      <c r="F135" s="71" t="s">
        <v>135</v>
      </c>
      <c r="G135" s="37" t="s">
        <v>103</v>
      </c>
      <c r="H135" s="71" t="s">
        <v>131</v>
      </c>
      <c r="I135" s="51" t="s">
        <v>332</v>
      </c>
      <c r="J135" s="710"/>
      <c r="K135" s="710"/>
      <c r="L135" s="710"/>
    </row>
    <row r="136" spans="1:12">
      <c r="A136" s="773"/>
      <c r="B136" s="710"/>
      <c r="C136" s="710"/>
      <c r="D136" s="711"/>
      <c r="E136" s="71" t="s">
        <v>134</v>
      </c>
      <c r="F136" s="71" t="s">
        <v>135</v>
      </c>
      <c r="G136" s="37" t="s">
        <v>103</v>
      </c>
      <c r="H136" s="71" t="s">
        <v>132</v>
      </c>
      <c r="I136" s="51" t="s">
        <v>333</v>
      </c>
      <c r="J136" s="710"/>
      <c r="K136" s="710"/>
      <c r="L136" s="710"/>
    </row>
    <row r="137" spans="1:12">
      <c r="A137" s="773"/>
      <c r="B137" s="710"/>
      <c r="C137" s="710"/>
      <c r="D137" s="711"/>
      <c r="E137" s="71" t="s">
        <v>134</v>
      </c>
      <c r="F137" s="71" t="s">
        <v>135</v>
      </c>
      <c r="G137" s="37" t="s">
        <v>103</v>
      </c>
      <c r="H137" s="71" t="s">
        <v>133</v>
      </c>
      <c r="I137" s="51" t="s">
        <v>334</v>
      </c>
      <c r="J137" s="710"/>
      <c r="K137" s="710"/>
      <c r="L137" s="710"/>
    </row>
    <row r="138" spans="1:12" ht="31">
      <c r="A138" s="773"/>
      <c r="B138" s="710"/>
      <c r="C138" s="710"/>
      <c r="D138" s="711"/>
      <c r="E138" s="71" t="s">
        <v>134</v>
      </c>
      <c r="F138" s="71" t="s">
        <v>135</v>
      </c>
      <c r="G138" s="37" t="s">
        <v>103</v>
      </c>
      <c r="H138" s="71" t="s">
        <v>99</v>
      </c>
      <c r="I138" s="51" t="s">
        <v>335</v>
      </c>
      <c r="J138" s="710"/>
      <c r="K138" s="710"/>
      <c r="L138" s="710"/>
    </row>
    <row r="139" spans="1:12" ht="31">
      <c r="A139" s="773"/>
      <c r="B139" s="710"/>
      <c r="C139" s="710">
        <v>2</v>
      </c>
      <c r="D139" s="711" t="s">
        <v>183</v>
      </c>
      <c r="E139" s="71" t="s">
        <v>134</v>
      </c>
      <c r="F139" s="71" t="s">
        <v>135</v>
      </c>
      <c r="G139" s="37" t="s">
        <v>103</v>
      </c>
      <c r="H139" s="71" t="s">
        <v>130</v>
      </c>
      <c r="I139" s="51" t="s">
        <v>336</v>
      </c>
      <c r="J139" s="710" t="s">
        <v>252</v>
      </c>
      <c r="K139" s="710" t="s">
        <v>255</v>
      </c>
      <c r="L139" s="710">
        <v>3</v>
      </c>
    </row>
    <row r="140" spans="1:12">
      <c r="A140" s="773"/>
      <c r="B140" s="710"/>
      <c r="C140" s="710"/>
      <c r="D140" s="711"/>
      <c r="E140" s="71" t="s">
        <v>134</v>
      </c>
      <c r="F140" s="71" t="s">
        <v>135</v>
      </c>
      <c r="G140" s="37" t="s">
        <v>103</v>
      </c>
      <c r="H140" s="71" t="s">
        <v>131</v>
      </c>
      <c r="I140" s="51" t="s">
        <v>337</v>
      </c>
      <c r="J140" s="710"/>
      <c r="K140" s="710"/>
      <c r="L140" s="710"/>
    </row>
    <row r="141" spans="1:12">
      <c r="A141" s="773"/>
      <c r="B141" s="710"/>
      <c r="C141" s="710"/>
      <c r="D141" s="711"/>
      <c r="E141" s="71" t="s">
        <v>134</v>
      </c>
      <c r="F141" s="71" t="s">
        <v>135</v>
      </c>
      <c r="G141" s="37" t="s">
        <v>103</v>
      </c>
      <c r="H141" s="71" t="s">
        <v>132</v>
      </c>
      <c r="I141" s="51" t="s">
        <v>338</v>
      </c>
      <c r="J141" s="710"/>
      <c r="K141" s="710"/>
      <c r="L141" s="710"/>
    </row>
    <row r="142" spans="1:12">
      <c r="A142" s="773"/>
      <c r="B142" s="710"/>
      <c r="C142" s="710"/>
      <c r="D142" s="711"/>
      <c r="E142" s="71" t="s">
        <v>134</v>
      </c>
      <c r="F142" s="71" t="s">
        <v>135</v>
      </c>
      <c r="G142" s="37" t="s">
        <v>103</v>
      </c>
      <c r="H142" s="71" t="s">
        <v>133</v>
      </c>
      <c r="I142" s="51" t="s">
        <v>339</v>
      </c>
      <c r="J142" s="710"/>
      <c r="K142" s="710"/>
      <c r="L142" s="710"/>
    </row>
    <row r="143" spans="1:12">
      <c r="A143" s="773"/>
      <c r="B143" s="710"/>
      <c r="C143" s="710"/>
      <c r="D143" s="711"/>
      <c r="E143" s="71" t="s">
        <v>134</v>
      </c>
      <c r="F143" s="71" t="s">
        <v>135</v>
      </c>
      <c r="G143" s="37" t="s">
        <v>103</v>
      </c>
      <c r="H143" s="71" t="s">
        <v>99</v>
      </c>
      <c r="I143" s="51" t="s">
        <v>340</v>
      </c>
      <c r="J143" s="710"/>
      <c r="K143" s="710"/>
      <c r="L143" s="710"/>
    </row>
    <row r="144" spans="1:12" ht="31">
      <c r="A144" s="773"/>
      <c r="B144" s="710"/>
      <c r="C144" s="710">
        <v>3</v>
      </c>
      <c r="D144" s="711" t="s">
        <v>341</v>
      </c>
      <c r="E144" s="71" t="s">
        <v>134</v>
      </c>
      <c r="F144" s="71" t="s">
        <v>135</v>
      </c>
      <c r="G144" s="37" t="s">
        <v>103</v>
      </c>
      <c r="H144" s="71" t="s">
        <v>130</v>
      </c>
      <c r="I144" s="36" t="s">
        <v>342</v>
      </c>
      <c r="J144" s="710" t="s">
        <v>252</v>
      </c>
      <c r="K144" s="710" t="s">
        <v>255</v>
      </c>
      <c r="L144" s="710">
        <v>3</v>
      </c>
    </row>
    <row r="145" spans="1:12" ht="46.5">
      <c r="A145" s="773"/>
      <c r="B145" s="710"/>
      <c r="C145" s="710"/>
      <c r="D145" s="711"/>
      <c r="E145" s="71" t="s">
        <v>134</v>
      </c>
      <c r="F145" s="71" t="s">
        <v>135</v>
      </c>
      <c r="G145" s="37" t="s">
        <v>103</v>
      </c>
      <c r="H145" s="71" t="s">
        <v>131</v>
      </c>
      <c r="I145" s="65" t="s">
        <v>343</v>
      </c>
      <c r="J145" s="710"/>
      <c r="K145" s="710"/>
      <c r="L145" s="710"/>
    </row>
    <row r="146" spans="1:12" ht="46.5">
      <c r="A146" s="773"/>
      <c r="B146" s="710"/>
      <c r="C146" s="710"/>
      <c r="D146" s="711"/>
      <c r="E146" s="71" t="s">
        <v>134</v>
      </c>
      <c r="F146" s="71" t="s">
        <v>135</v>
      </c>
      <c r="G146" s="37" t="s">
        <v>103</v>
      </c>
      <c r="H146" s="71" t="s">
        <v>132</v>
      </c>
      <c r="I146" s="65" t="s">
        <v>344</v>
      </c>
      <c r="J146" s="710"/>
      <c r="K146" s="710"/>
      <c r="L146" s="710"/>
    </row>
    <row r="147" spans="1:12" ht="46.5">
      <c r="A147" s="773"/>
      <c r="B147" s="710"/>
      <c r="C147" s="710"/>
      <c r="D147" s="711"/>
      <c r="E147" s="71" t="s">
        <v>134</v>
      </c>
      <c r="F147" s="71" t="s">
        <v>135</v>
      </c>
      <c r="G147" s="37" t="s">
        <v>103</v>
      </c>
      <c r="H147" s="71" t="s">
        <v>133</v>
      </c>
      <c r="I147" s="65" t="s">
        <v>345</v>
      </c>
      <c r="J147" s="710"/>
      <c r="K147" s="710"/>
      <c r="L147" s="710"/>
    </row>
    <row r="148" spans="1:12" ht="46.5">
      <c r="A148" s="773"/>
      <c r="B148" s="710"/>
      <c r="C148" s="710"/>
      <c r="D148" s="711"/>
      <c r="E148" s="71" t="s">
        <v>134</v>
      </c>
      <c r="F148" s="71" t="s">
        <v>135</v>
      </c>
      <c r="G148" s="37" t="s">
        <v>103</v>
      </c>
      <c r="H148" s="71" t="s">
        <v>99</v>
      </c>
      <c r="I148" s="65" t="s">
        <v>636</v>
      </c>
      <c r="J148" s="710"/>
      <c r="K148" s="710"/>
      <c r="L148" s="710"/>
    </row>
    <row r="149" spans="1:12" s="15" customFormat="1" ht="21">
      <c r="A149" s="16" t="s">
        <v>186</v>
      </c>
      <c r="B149" s="695" t="s">
        <v>187</v>
      </c>
      <c r="C149" s="695"/>
      <c r="D149" s="695"/>
      <c r="E149" s="695"/>
      <c r="F149" s="695"/>
      <c r="G149" s="695"/>
      <c r="H149" s="695"/>
      <c r="I149" s="695"/>
      <c r="J149" s="16"/>
      <c r="K149" s="16"/>
      <c r="L149" s="168">
        <f>AVERAGE(L150:L179)</f>
        <v>3</v>
      </c>
    </row>
    <row r="150" spans="1:12" ht="31">
      <c r="A150" s="773"/>
      <c r="B150" s="710"/>
      <c r="C150" s="710">
        <v>1</v>
      </c>
      <c r="D150" s="711" t="s">
        <v>188</v>
      </c>
      <c r="E150" s="71" t="s">
        <v>134</v>
      </c>
      <c r="F150" s="71" t="s">
        <v>135</v>
      </c>
      <c r="G150" s="37" t="s">
        <v>103</v>
      </c>
      <c r="H150" s="71" t="s">
        <v>130</v>
      </c>
      <c r="I150" s="51" t="s">
        <v>346</v>
      </c>
      <c r="J150" s="710" t="s">
        <v>252</v>
      </c>
      <c r="K150" s="710" t="s">
        <v>255</v>
      </c>
      <c r="L150" s="710">
        <v>3</v>
      </c>
    </row>
    <row r="151" spans="1:12" ht="31">
      <c r="A151" s="773"/>
      <c r="B151" s="710"/>
      <c r="C151" s="710"/>
      <c r="D151" s="711"/>
      <c r="E151" s="71" t="s">
        <v>134</v>
      </c>
      <c r="F151" s="71" t="s">
        <v>135</v>
      </c>
      <c r="G151" s="37" t="s">
        <v>103</v>
      </c>
      <c r="H151" s="71" t="s">
        <v>131</v>
      </c>
      <c r="I151" s="51" t="s">
        <v>347</v>
      </c>
      <c r="J151" s="710"/>
      <c r="K151" s="710"/>
      <c r="L151" s="710"/>
    </row>
    <row r="152" spans="1:12" ht="31">
      <c r="A152" s="773"/>
      <c r="B152" s="710"/>
      <c r="C152" s="710"/>
      <c r="D152" s="711"/>
      <c r="E152" s="71" t="s">
        <v>134</v>
      </c>
      <c r="F152" s="71" t="s">
        <v>135</v>
      </c>
      <c r="G152" s="37" t="s">
        <v>103</v>
      </c>
      <c r="H152" s="71" t="s">
        <v>132</v>
      </c>
      <c r="I152" s="51" t="s">
        <v>348</v>
      </c>
      <c r="J152" s="710"/>
      <c r="K152" s="710"/>
      <c r="L152" s="710"/>
    </row>
    <row r="153" spans="1:12" ht="31">
      <c r="A153" s="773"/>
      <c r="B153" s="710"/>
      <c r="C153" s="710"/>
      <c r="D153" s="711"/>
      <c r="E153" s="71" t="s">
        <v>134</v>
      </c>
      <c r="F153" s="71" t="s">
        <v>135</v>
      </c>
      <c r="G153" s="37" t="s">
        <v>103</v>
      </c>
      <c r="H153" s="71" t="s">
        <v>133</v>
      </c>
      <c r="I153" s="51" t="s">
        <v>349</v>
      </c>
      <c r="J153" s="710"/>
      <c r="K153" s="710"/>
      <c r="L153" s="710"/>
    </row>
    <row r="154" spans="1:12" ht="31">
      <c r="A154" s="773"/>
      <c r="B154" s="710"/>
      <c r="C154" s="710"/>
      <c r="D154" s="711"/>
      <c r="E154" s="71" t="s">
        <v>134</v>
      </c>
      <c r="F154" s="71" t="s">
        <v>135</v>
      </c>
      <c r="G154" s="37" t="s">
        <v>103</v>
      </c>
      <c r="H154" s="71" t="s">
        <v>99</v>
      </c>
      <c r="I154" s="51" t="s">
        <v>350</v>
      </c>
      <c r="J154" s="710"/>
      <c r="K154" s="710"/>
      <c r="L154" s="710"/>
    </row>
    <row r="155" spans="1:12" ht="31">
      <c r="A155" s="773"/>
      <c r="B155" s="710"/>
      <c r="C155" s="710">
        <v>2</v>
      </c>
      <c r="D155" s="711" t="s">
        <v>351</v>
      </c>
      <c r="E155" s="71" t="s">
        <v>134</v>
      </c>
      <c r="F155" s="71" t="s">
        <v>135</v>
      </c>
      <c r="G155" s="37" t="s">
        <v>103</v>
      </c>
      <c r="H155" s="71" t="s">
        <v>130</v>
      </c>
      <c r="I155" s="51" t="s">
        <v>352</v>
      </c>
      <c r="J155" s="710" t="s">
        <v>252</v>
      </c>
      <c r="K155" s="710" t="s">
        <v>255</v>
      </c>
      <c r="L155" s="710">
        <v>3</v>
      </c>
    </row>
    <row r="156" spans="1:12" ht="31">
      <c r="A156" s="773"/>
      <c r="B156" s="710"/>
      <c r="C156" s="710"/>
      <c r="D156" s="711"/>
      <c r="E156" s="71" t="s">
        <v>134</v>
      </c>
      <c r="F156" s="71" t="s">
        <v>135</v>
      </c>
      <c r="G156" s="37" t="s">
        <v>103</v>
      </c>
      <c r="H156" s="71" t="s">
        <v>131</v>
      </c>
      <c r="I156" s="51" t="s">
        <v>353</v>
      </c>
      <c r="J156" s="710"/>
      <c r="K156" s="710"/>
      <c r="L156" s="710"/>
    </row>
    <row r="157" spans="1:12" ht="31">
      <c r="A157" s="773"/>
      <c r="B157" s="710"/>
      <c r="C157" s="710"/>
      <c r="D157" s="711"/>
      <c r="E157" s="71" t="s">
        <v>134</v>
      </c>
      <c r="F157" s="71" t="s">
        <v>135</v>
      </c>
      <c r="G157" s="37" t="s">
        <v>103</v>
      </c>
      <c r="H157" s="71" t="s">
        <v>132</v>
      </c>
      <c r="I157" s="51" t="s">
        <v>354</v>
      </c>
      <c r="J157" s="710"/>
      <c r="K157" s="710"/>
      <c r="L157" s="710"/>
    </row>
    <row r="158" spans="1:12" ht="31">
      <c r="A158" s="773"/>
      <c r="B158" s="710"/>
      <c r="C158" s="710"/>
      <c r="D158" s="711"/>
      <c r="E158" s="71" t="s">
        <v>134</v>
      </c>
      <c r="F158" s="71" t="s">
        <v>135</v>
      </c>
      <c r="G158" s="37" t="s">
        <v>103</v>
      </c>
      <c r="H158" s="71" t="s">
        <v>133</v>
      </c>
      <c r="I158" s="51" t="s">
        <v>355</v>
      </c>
      <c r="J158" s="710"/>
      <c r="K158" s="710"/>
      <c r="L158" s="710"/>
    </row>
    <row r="159" spans="1:12" ht="31">
      <c r="A159" s="773"/>
      <c r="B159" s="710"/>
      <c r="C159" s="710"/>
      <c r="D159" s="711"/>
      <c r="E159" s="71" t="s">
        <v>134</v>
      </c>
      <c r="F159" s="71" t="s">
        <v>135</v>
      </c>
      <c r="G159" s="37" t="s">
        <v>103</v>
      </c>
      <c r="H159" s="71" t="s">
        <v>99</v>
      </c>
      <c r="I159" s="51" t="s">
        <v>356</v>
      </c>
      <c r="J159" s="710"/>
      <c r="K159" s="710"/>
      <c r="L159" s="710"/>
    </row>
    <row r="160" spans="1:12" ht="46.5">
      <c r="A160" s="773"/>
      <c r="B160" s="710"/>
      <c r="C160" s="710">
        <v>3</v>
      </c>
      <c r="D160" s="711" t="s">
        <v>357</v>
      </c>
      <c r="E160" s="71" t="s">
        <v>134</v>
      </c>
      <c r="F160" s="71" t="s">
        <v>135</v>
      </c>
      <c r="G160" s="37" t="s">
        <v>103</v>
      </c>
      <c r="H160" s="71" t="s">
        <v>130</v>
      </c>
      <c r="I160" s="51" t="s">
        <v>358</v>
      </c>
      <c r="J160" s="710" t="s">
        <v>252</v>
      </c>
      <c r="K160" s="710" t="s">
        <v>255</v>
      </c>
      <c r="L160" s="710">
        <v>3</v>
      </c>
    </row>
    <row r="161" spans="1:12" ht="31">
      <c r="A161" s="773"/>
      <c r="B161" s="710"/>
      <c r="C161" s="710"/>
      <c r="D161" s="711"/>
      <c r="E161" s="71" t="s">
        <v>134</v>
      </c>
      <c r="F161" s="71" t="s">
        <v>135</v>
      </c>
      <c r="G161" s="37" t="s">
        <v>103</v>
      </c>
      <c r="H161" s="71" t="s">
        <v>131</v>
      </c>
      <c r="I161" s="51" t="s">
        <v>359</v>
      </c>
      <c r="J161" s="710"/>
      <c r="K161" s="710"/>
      <c r="L161" s="710"/>
    </row>
    <row r="162" spans="1:12" ht="46.5">
      <c r="A162" s="773"/>
      <c r="B162" s="710"/>
      <c r="C162" s="710"/>
      <c r="D162" s="711"/>
      <c r="E162" s="71" t="s">
        <v>134</v>
      </c>
      <c r="F162" s="71" t="s">
        <v>135</v>
      </c>
      <c r="G162" s="37" t="s">
        <v>103</v>
      </c>
      <c r="H162" s="71" t="s">
        <v>132</v>
      </c>
      <c r="I162" s="51" t="s">
        <v>360</v>
      </c>
      <c r="J162" s="710"/>
      <c r="K162" s="710"/>
      <c r="L162" s="710"/>
    </row>
    <row r="163" spans="1:12" ht="31">
      <c r="A163" s="773"/>
      <c r="B163" s="710"/>
      <c r="C163" s="710"/>
      <c r="D163" s="711"/>
      <c r="E163" s="71" t="s">
        <v>134</v>
      </c>
      <c r="F163" s="71" t="s">
        <v>135</v>
      </c>
      <c r="G163" s="37" t="s">
        <v>103</v>
      </c>
      <c r="H163" s="71" t="s">
        <v>133</v>
      </c>
      <c r="I163" s="51" t="s">
        <v>361</v>
      </c>
      <c r="J163" s="710"/>
      <c r="K163" s="710"/>
      <c r="L163" s="710"/>
    </row>
    <row r="164" spans="1:12" ht="31">
      <c r="A164" s="773"/>
      <c r="B164" s="710"/>
      <c r="C164" s="710"/>
      <c r="D164" s="711"/>
      <c r="E164" s="71" t="s">
        <v>134</v>
      </c>
      <c r="F164" s="71" t="s">
        <v>135</v>
      </c>
      <c r="G164" s="37" t="s">
        <v>103</v>
      </c>
      <c r="H164" s="71" t="s">
        <v>99</v>
      </c>
      <c r="I164" s="51" t="s">
        <v>362</v>
      </c>
      <c r="J164" s="710"/>
      <c r="K164" s="710"/>
      <c r="L164" s="710"/>
    </row>
    <row r="165" spans="1:12" ht="31">
      <c r="A165" s="773"/>
      <c r="B165" s="710"/>
      <c r="C165" s="710">
        <v>4</v>
      </c>
      <c r="D165" s="711" t="s">
        <v>191</v>
      </c>
      <c r="E165" s="71" t="s">
        <v>134</v>
      </c>
      <c r="F165" s="71" t="s">
        <v>135</v>
      </c>
      <c r="G165" s="37" t="s">
        <v>103</v>
      </c>
      <c r="H165" s="71" t="s">
        <v>130</v>
      </c>
      <c r="I165" s="51" t="s">
        <v>363</v>
      </c>
      <c r="J165" s="710" t="s">
        <v>252</v>
      </c>
      <c r="K165" s="710" t="s">
        <v>255</v>
      </c>
      <c r="L165" s="710">
        <v>3</v>
      </c>
    </row>
    <row r="166" spans="1:12" ht="31">
      <c r="A166" s="773"/>
      <c r="B166" s="710"/>
      <c r="C166" s="710"/>
      <c r="D166" s="711"/>
      <c r="E166" s="71" t="s">
        <v>134</v>
      </c>
      <c r="F166" s="71" t="s">
        <v>135</v>
      </c>
      <c r="G166" s="37" t="s">
        <v>103</v>
      </c>
      <c r="H166" s="71" t="s">
        <v>131</v>
      </c>
      <c r="I166" s="51" t="s">
        <v>364</v>
      </c>
      <c r="J166" s="710"/>
      <c r="K166" s="710"/>
      <c r="L166" s="710"/>
    </row>
    <row r="167" spans="1:12" ht="31">
      <c r="A167" s="773"/>
      <c r="B167" s="710"/>
      <c r="C167" s="710"/>
      <c r="D167" s="711"/>
      <c r="E167" s="71" t="s">
        <v>134</v>
      </c>
      <c r="F167" s="71" t="s">
        <v>135</v>
      </c>
      <c r="G167" s="37" t="s">
        <v>103</v>
      </c>
      <c r="H167" s="71" t="s">
        <v>132</v>
      </c>
      <c r="I167" s="51" t="s">
        <v>365</v>
      </c>
      <c r="J167" s="710"/>
      <c r="K167" s="710"/>
      <c r="L167" s="710"/>
    </row>
    <row r="168" spans="1:12" ht="31">
      <c r="A168" s="773"/>
      <c r="B168" s="710"/>
      <c r="C168" s="710"/>
      <c r="D168" s="711"/>
      <c r="E168" s="71" t="s">
        <v>134</v>
      </c>
      <c r="F168" s="71" t="s">
        <v>135</v>
      </c>
      <c r="G168" s="37" t="s">
        <v>103</v>
      </c>
      <c r="H168" s="71" t="s">
        <v>133</v>
      </c>
      <c r="I168" s="51" t="s">
        <v>366</v>
      </c>
      <c r="J168" s="710"/>
      <c r="K168" s="710"/>
      <c r="L168" s="710"/>
    </row>
    <row r="169" spans="1:12" ht="31">
      <c r="A169" s="773"/>
      <c r="B169" s="710"/>
      <c r="C169" s="710"/>
      <c r="D169" s="711"/>
      <c r="E169" s="71" t="s">
        <v>134</v>
      </c>
      <c r="F169" s="71" t="s">
        <v>135</v>
      </c>
      <c r="G169" s="37" t="s">
        <v>103</v>
      </c>
      <c r="H169" s="71" t="s">
        <v>99</v>
      </c>
      <c r="I169" s="51" t="s">
        <v>367</v>
      </c>
      <c r="J169" s="710"/>
      <c r="K169" s="710"/>
      <c r="L169" s="710"/>
    </row>
    <row r="170" spans="1:12" ht="31">
      <c r="A170" s="773"/>
      <c r="B170" s="710"/>
      <c r="C170" s="710">
        <v>5</v>
      </c>
      <c r="D170" s="711" t="s">
        <v>192</v>
      </c>
      <c r="E170" s="71" t="s">
        <v>134</v>
      </c>
      <c r="F170" s="71" t="s">
        <v>135</v>
      </c>
      <c r="G170" s="37" t="s">
        <v>103</v>
      </c>
      <c r="H170" s="71" t="s">
        <v>130</v>
      </c>
      <c r="I170" s="51" t="s">
        <v>368</v>
      </c>
      <c r="J170" s="710" t="s">
        <v>252</v>
      </c>
      <c r="K170" s="710" t="s">
        <v>255</v>
      </c>
      <c r="L170" s="710">
        <v>3</v>
      </c>
    </row>
    <row r="171" spans="1:12" ht="31">
      <c r="A171" s="773"/>
      <c r="B171" s="710"/>
      <c r="C171" s="710"/>
      <c r="D171" s="711"/>
      <c r="E171" s="71" t="s">
        <v>134</v>
      </c>
      <c r="F171" s="71" t="s">
        <v>135</v>
      </c>
      <c r="G171" s="37" t="s">
        <v>103</v>
      </c>
      <c r="H171" s="71" t="s">
        <v>131</v>
      </c>
      <c r="I171" s="51" t="s">
        <v>369</v>
      </c>
      <c r="J171" s="710"/>
      <c r="K171" s="710"/>
      <c r="L171" s="710"/>
    </row>
    <row r="172" spans="1:12" ht="31">
      <c r="A172" s="773"/>
      <c r="B172" s="710"/>
      <c r="C172" s="710"/>
      <c r="D172" s="711"/>
      <c r="E172" s="71" t="s">
        <v>134</v>
      </c>
      <c r="F172" s="71" t="s">
        <v>135</v>
      </c>
      <c r="G172" s="37" t="s">
        <v>103</v>
      </c>
      <c r="H172" s="71" t="s">
        <v>132</v>
      </c>
      <c r="I172" s="51" t="s">
        <v>370</v>
      </c>
      <c r="J172" s="710"/>
      <c r="K172" s="710"/>
      <c r="L172" s="710"/>
    </row>
    <row r="173" spans="1:12">
      <c r="A173" s="773"/>
      <c r="B173" s="710"/>
      <c r="C173" s="710"/>
      <c r="D173" s="711"/>
      <c r="E173" s="71" t="s">
        <v>134</v>
      </c>
      <c r="F173" s="71" t="s">
        <v>135</v>
      </c>
      <c r="G173" s="37" t="s">
        <v>103</v>
      </c>
      <c r="H173" s="71" t="s">
        <v>133</v>
      </c>
      <c r="I173" s="51" t="s">
        <v>371</v>
      </c>
      <c r="J173" s="710"/>
      <c r="K173" s="710"/>
      <c r="L173" s="710"/>
    </row>
    <row r="174" spans="1:12">
      <c r="A174" s="773"/>
      <c r="B174" s="710"/>
      <c r="C174" s="710"/>
      <c r="D174" s="711"/>
      <c r="E174" s="71" t="s">
        <v>134</v>
      </c>
      <c r="F174" s="71" t="s">
        <v>135</v>
      </c>
      <c r="G174" s="37" t="s">
        <v>103</v>
      </c>
      <c r="H174" s="71" t="s">
        <v>99</v>
      </c>
      <c r="I174" s="51" t="s">
        <v>372</v>
      </c>
      <c r="J174" s="710"/>
      <c r="K174" s="710"/>
      <c r="L174" s="710"/>
    </row>
    <row r="175" spans="1:12" ht="46.5">
      <c r="A175" s="773"/>
      <c r="B175" s="710"/>
      <c r="C175" s="710">
        <v>6</v>
      </c>
      <c r="D175" s="711" t="s">
        <v>645</v>
      </c>
      <c r="E175" s="71" t="s">
        <v>134</v>
      </c>
      <c r="F175" s="37" t="s">
        <v>103</v>
      </c>
      <c r="G175" s="33" t="s">
        <v>51</v>
      </c>
      <c r="H175" s="71" t="s">
        <v>130</v>
      </c>
      <c r="I175" s="36" t="s">
        <v>570</v>
      </c>
      <c r="J175" s="710" t="s">
        <v>252</v>
      </c>
      <c r="K175" s="710" t="s">
        <v>255</v>
      </c>
      <c r="L175" s="710">
        <v>3</v>
      </c>
    </row>
    <row r="176" spans="1:12" ht="46.5">
      <c r="A176" s="773"/>
      <c r="B176" s="710"/>
      <c r="C176" s="710"/>
      <c r="D176" s="711"/>
      <c r="E176" s="71" t="s">
        <v>134</v>
      </c>
      <c r="F176" s="37" t="s">
        <v>103</v>
      </c>
      <c r="G176" s="33" t="s">
        <v>51</v>
      </c>
      <c r="H176" s="71" t="s">
        <v>131</v>
      </c>
      <c r="I176" s="36" t="s">
        <v>571</v>
      </c>
      <c r="J176" s="710"/>
      <c r="K176" s="710"/>
      <c r="L176" s="710"/>
    </row>
    <row r="177" spans="1:12" ht="31">
      <c r="A177" s="773"/>
      <c r="B177" s="710"/>
      <c r="C177" s="710"/>
      <c r="D177" s="711"/>
      <c r="E177" s="71" t="s">
        <v>134</v>
      </c>
      <c r="F177" s="37" t="s">
        <v>103</v>
      </c>
      <c r="G177" s="33" t="s">
        <v>51</v>
      </c>
      <c r="H177" s="71" t="s">
        <v>132</v>
      </c>
      <c r="I177" s="36" t="s">
        <v>572</v>
      </c>
      <c r="J177" s="710"/>
      <c r="K177" s="710"/>
      <c r="L177" s="710"/>
    </row>
    <row r="178" spans="1:12" ht="31">
      <c r="A178" s="773"/>
      <c r="B178" s="710"/>
      <c r="C178" s="710"/>
      <c r="D178" s="711"/>
      <c r="E178" s="71" t="s">
        <v>134</v>
      </c>
      <c r="F178" s="37" t="s">
        <v>103</v>
      </c>
      <c r="G178" s="33" t="s">
        <v>51</v>
      </c>
      <c r="H178" s="71" t="s">
        <v>133</v>
      </c>
      <c r="I178" s="36" t="s">
        <v>573</v>
      </c>
      <c r="J178" s="710"/>
      <c r="K178" s="710"/>
      <c r="L178" s="710"/>
    </row>
    <row r="179" spans="1:12">
      <c r="A179" s="773"/>
      <c r="B179" s="710"/>
      <c r="C179" s="710"/>
      <c r="D179" s="711"/>
      <c r="E179" s="71" t="s">
        <v>134</v>
      </c>
      <c r="F179" s="37" t="s">
        <v>103</v>
      </c>
      <c r="G179" s="33" t="s">
        <v>51</v>
      </c>
      <c r="H179" s="71" t="s">
        <v>99</v>
      </c>
      <c r="I179" s="36" t="s">
        <v>574</v>
      </c>
      <c r="J179" s="710"/>
      <c r="K179" s="710"/>
      <c r="L179" s="710"/>
    </row>
    <row r="180" spans="1:12" ht="20">
      <c r="A180" s="29" t="s">
        <v>194</v>
      </c>
      <c r="B180" s="695" t="s">
        <v>494</v>
      </c>
      <c r="C180" s="695"/>
      <c r="D180" s="695"/>
      <c r="E180" s="695"/>
      <c r="F180" s="695"/>
      <c r="G180" s="695"/>
      <c r="H180" s="695"/>
      <c r="I180" s="695"/>
      <c r="J180" s="29"/>
      <c r="K180" s="29"/>
      <c r="L180" s="167">
        <f>L181</f>
        <v>3</v>
      </c>
    </row>
    <row r="181" spans="1:12">
      <c r="A181" s="71"/>
      <c r="B181" s="70"/>
      <c r="C181" s="710">
        <v>1</v>
      </c>
      <c r="D181" s="711" t="s">
        <v>373</v>
      </c>
      <c r="E181" s="71" t="s">
        <v>134</v>
      </c>
      <c r="F181" s="71" t="s">
        <v>103</v>
      </c>
      <c r="G181" s="36" t="s">
        <v>103</v>
      </c>
      <c r="H181" s="71" t="s">
        <v>130</v>
      </c>
      <c r="I181" s="70" t="s">
        <v>374</v>
      </c>
      <c r="J181" s="710" t="s">
        <v>252</v>
      </c>
      <c r="K181" s="710" t="s">
        <v>255</v>
      </c>
      <c r="L181" s="710">
        <v>3</v>
      </c>
    </row>
    <row r="182" spans="1:12" ht="31">
      <c r="A182" s="71"/>
      <c r="B182" s="70"/>
      <c r="C182" s="710"/>
      <c r="D182" s="711"/>
      <c r="E182" s="71" t="s">
        <v>134</v>
      </c>
      <c r="F182" s="71" t="s">
        <v>103</v>
      </c>
      <c r="G182" s="36" t="s">
        <v>103</v>
      </c>
      <c r="H182" s="71" t="s">
        <v>131</v>
      </c>
      <c r="I182" s="70" t="s">
        <v>375</v>
      </c>
      <c r="J182" s="710"/>
      <c r="K182" s="710"/>
      <c r="L182" s="710"/>
    </row>
    <row r="183" spans="1:12" ht="31">
      <c r="A183" s="71"/>
      <c r="B183" s="70"/>
      <c r="C183" s="710"/>
      <c r="D183" s="711"/>
      <c r="E183" s="71" t="s">
        <v>134</v>
      </c>
      <c r="F183" s="71" t="s">
        <v>103</v>
      </c>
      <c r="G183" s="36" t="s">
        <v>103</v>
      </c>
      <c r="H183" s="71" t="s">
        <v>132</v>
      </c>
      <c r="I183" s="70" t="s">
        <v>376</v>
      </c>
      <c r="J183" s="710"/>
      <c r="K183" s="710"/>
      <c r="L183" s="710"/>
    </row>
    <row r="184" spans="1:12" ht="31">
      <c r="A184" s="71"/>
      <c r="B184" s="70"/>
      <c r="C184" s="710"/>
      <c r="D184" s="711"/>
      <c r="E184" s="71" t="s">
        <v>134</v>
      </c>
      <c r="F184" s="71" t="s">
        <v>103</v>
      </c>
      <c r="G184" s="36" t="s">
        <v>103</v>
      </c>
      <c r="H184" s="71" t="s">
        <v>133</v>
      </c>
      <c r="I184" s="70" t="s">
        <v>377</v>
      </c>
      <c r="J184" s="710"/>
      <c r="K184" s="710"/>
      <c r="L184" s="710"/>
    </row>
    <row r="185" spans="1:12" ht="31">
      <c r="A185" s="71"/>
      <c r="B185" s="70"/>
      <c r="C185" s="710"/>
      <c r="D185" s="711"/>
      <c r="E185" s="71" t="s">
        <v>134</v>
      </c>
      <c r="F185" s="71" t="s">
        <v>103</v>
      </c>
      <c r="G185" s="36" t="s">
        <v>103</v>
      </c>
      <c r="H185" s="71" t="s">
        <v>99</v>
      </c>
      <c r="I185" s="70" t="s">
        <v>378</v>
      </c>
      <c r="J185" s="710"/>
      <c r="K185" s="710"/>
      <c r="L185" s="710"/>
    </row>
    <row r="186" spans="1:12" ht="20">
      <c r="A186" s="29" t="s">
        <v>197</v>
      </c>
      <c r="B186" s="695" t="s">
        <v>198</v>
      </c>
      <c r="C186" s="695"/>
      <c r="D186" s="695"/>
      <c r="E186" s="695"/>
      <c r="F186" s="695"/>
      <c r="G186" s="695"/>
      <c r="H186" s="695"/>
      <c r="I186" s="695"/>
      <c r="J186" s="29"/>
      <c r="K186" s="29"/>
      <c r="L186" s="167">
        <f>L187</f>
        <v>3</v>
      </c>
    </row>
    <row r="187" spans="1:12" ht="31">
      <c r="A187" s="71"/>
      <c r="B187" s="70"/>
      <c r="C187" s="710">
        <v>1</v>
      </c>
      <c r="D187" s="711" t="s">
        <v>575</v>
      </c>
      <c r="E187" s="71" t="s">
        <v>134</v>
      </c>
      <c r="F187" s="71" t="s">
        <v>103</v>
      </c>
      <c r="G187" s="36" t="s">
        <v>103</v>
      </c>
      <c r="H187" s="71" t="s">
        <v>130</v>
      </c>
      <c r="I187" s="36" t="s">
        <v>379</v>
      </c>
      <c r="J187" s="710" t="s">
        <v>252</v>
      </c>
      <c r="K187" s="710" t="s">
        <v>255</v>
      </c>
      <c r="L187" s="710">
        <v>3</v>
      </c>
    </row>
    <row r="188" spans="1:12" ht="31">
      <c r="A188" s="71"/>
      <c r="B188" s="70"/>
      <c r="C188" s="710"/>
      <c r="D188" s="711"/>
      <c r="E188" s="71" t="s">
        <v>134</v>
      </c>
      <c r="F188" s="71" t="s">
        <v>103</v>
      </c>
      <c r="G188" s="36" t="s">
        <v>103</v>
      </c>
      <c r="H188" s="71" t="s">
        <v>131</v>
      </c>
      <c r="I188" s="36" t="s">
        <v>380</v>
      </c>
      <c r="J188" s="710"/>
      <c r="K188" s="710"/>
      <c r="L188" s="710"/>
    </row>
    <row r="189" spans="1:12" ht="31">
      <c r="A189" s="71"/>
      <c r="B189" s="70"/>
      <c r="C189" s="710"/>
      <c r="D189" s="711"/>
      <c r="E189" s="71" t="s">
        <v>134</v>
      </c>
      <c r="F189" s="71" t="s">
        <v>103</v>
      </c>
      <c r="G189" s="36" t="s">
        <v>103</v>
      </c>
      <c r="H189" s="71" t="s">
        <v>132</v>
      </c>
      <c r="I189" s="36" t="s">
        <v>381</v>
      </c>
      <c r="J189" s="710"/>
      <c r="K189" s="710"/>
      <c r="L189" s="710"/>
    </row>
    <row r="190" spans="1:12" ht="31">
      <c r="A190" s="71"/>
      <c r="B190" s="70"/>
      <c r="C190" s="710"/>
      <c r="D190" s="711"/>
      <c r="E190" s="71" t="s">
        <v>134</v>
      </c>
      <c r="F190" s="71" t="s">
        <v>103</v>
      </c>
      <c r="G190" s="36" t="s">
        <v>103</v>
      </c>
      <c r="H190" s="71" t="s">
        <v>133</v>
      </c>
      <c r="I190" s="36" t="s">
        <v>382</v>
      </c>
      <c r="J190" s="710"/>
      <c r="K190" s="710"/>
      <c r="L190" s="710"/>
    </row>
    <row r="191" spans="1:12" ht="31">
      <c r="A191" s="71"/>
      <c r="B191" s="70"/>
      <c r="C191" s="710"/>
      <c r="D191" s="711"/>
      <c r="E191" s="71" t="s">
        <v>134</v>
      </c>
      <c r="F191" s="71" t="s">
        <v>103</v>
      </c>
      <c r="G191" s="36" t="s">
        <v>103</v>
      </c>
      <c r="H191" s="71" t="s">
        <v>99</v>
      </c>
      <c r="I191" s="36" t="s">
        <v>383</v>
      </c>
      <c r="J191" s="710"/>
      <c r="K191" s="710"/>
      <c r="L191" s="710"/>
    </row>
    <row r="192" spans="1:12" ht="20">
      <c r="A192" s="29" t="s">
        <v>200</v>
      </c>
      <c r="B192" s="695" t="s">
        <v>201</v>
      </c>
      <c r="C192" s="695"/>
      <c r="D192" s="695"/>
      <c r="E192" s="695"/>
      <c r="F192" s="695"/>
      <c r="G192" s="695"/>
      <c r="H192" s="695"/>
      <c r="I192" s="695"/>
      <c r="J192" s="29"/>
      <c r="K192" s="29"/>
      <c r="L192" s="167">
        <f>L193</f>
        <v>3</v>
      </c>
    </row>
    <row r="193" spans="1:12" ht="31">
      <c r="A193" s="71"/>
      <c r="B193" s="70"/>
      <c r="C193" s="710">
        <v>1</v>
      </c>
      <c r="D193" s="711" t="s">
        <v>632</v>
      </c>
      <c r="E193" s="71" t="s">
        <v>134</v>
      </c>
      <c r="F193" s="71" t="s">
        <v>103</v>
      </c>
      <c r="G193" s="36" t="s">
        <v>103</v>
      </c>
      <c r="H193" s="71" t="s">
        <v>130</v>
      </c>
      <c r="I193" s="70" t="s">
        <v>385</v>
      </c>
      <c r="J193" s="710" t="s">
        <v>252</v>
      </c>
      <c r="K193" s="710" t="s">
        <v>255</v>
      </c>
      <c r="L193" s="710">
        <v>3</v>
      </c>
    </row>
    <row r="194" spans="1:12" ht="31">
      <c r="A194" s="71"/>
      <c r="B194" s="70"/>
      <c r="C194" s="710"/>
      <c r="D194" s="711"/>
      <c r="E194" s="71" t="s">
        <v>134</v>
      </c>
      <c r="F194" s="71" t="s">
        <v>103</v>
      </c>
      <c r="G194" s="36" t="s">
        <v>103</v>
      </c>
      <c r="H194" s="71" t="s">
        <v>131</v>
      </c>
      <c r="I194" s="70" t="s">
        <v>386</v>
      </c>
      <c r="J194" s="710"/>
      <c r="K194" s="710"/>
      <c r="L194" s="710"/>
    </row>
    <row r="195" spans="1:12" ht="62">
      <c r="A195" s="71"/>
      <c r="B195" s="70"/>
      <c r="C195" s="710"/>
      <c r="D195" s="711"/>
      <c r="E195" s="71" t="s">
        <v>134</v>
      </c>
      <c r="F195" s="71" t="s">
        <v>103</v>
      </c>
      <c r="G195" s="36" t="s">
        <v>103</v>
      </c>
      <c r="H195" s="71" t="s">
        <v>132</v>
      </c>
      <c r="I195" s="70" t="s">
        <v>387</v>
      </c>
      <c r="J195" s="710"/>
      <c r="K195" s="710"/>
      <c r="L195" s="710"/>
    </row>
    <row r="196" spans="1:12" ht="31">
      <c r="A196" s="71"/>
      <c r="B196" s="70"/>
      <c r="C196" s="710"/>
      <c r="D196" s="711"/>
      <c r="E196" s="71" t="s">
        <v>134</v>
      </c>
      <c r="F196" s="71" t="s">
        <v>103</v>
      </c>
      <c r="G196" s="36" t="s">
        <v>103</v>
      </c>
      <c r="H196" s="71" t="s">
        <v>133</v>
      </c>
      <c r="I196" s="70" t="s">
        <v>388</v>
      </c>
      <c r="J196" s="710"/>
      <c r="K196" s="710"/>
      <c r="L196" s="710"/>
    </row>
    <row r="197" spans="1:12" ht="31">
      <c r="A197" s="71"/>
      <c r="B197" s="70"/>
      <c r="C197" s="710"/>
      <c r="D197" s="711"/>
      <c r="E197" s="71" t="s">
        <v>134</v>
      </c>
      <c r="F197" s="71" t="s">
        <v>103</v>
      </c>
      <c r="G197" s="36" t="s">
        <v>103</v>
      </c>
      <c r="H197" s="71" t="s">
        <v>99</v>
      </c>
      <c r="I197" s="70" t="s">
        <v>389</v>
      </c>
      <c r="J197" s="710"/>
      <c r="K197" s="710"/>
      <c r="L197" s="710"/>
    </row>
    <row r="198" spans="1:12" ht="20">
      <c r="A198" s="29" t="s">
        <v>203</v>
      </c>
      <c r="B198" s="695" t="s">
        <v>204</v>
      </c>
      <c r="C198" s="695"/>
      <c r="D198" s="695"/>
      <c r="E198" s="695"/>
      <c r="F198" s="695"/>
      <c r="G198" s="695"/>
      <c r="H198" s="695"/>
      <c r="I198" s="695"/>
      <c r="J198" s="29"/>
      <c r="K198" s="29"/>
      <c r="L198" s="167">
        <f>L199</f>
        <v>3</v>
      </c>
    </row>
    <row r="199" spans="1:12">
      <c r="A199" s="71"/>
      <c r="B199" s="70"/>
      <c r="C199" s="710">
        <v>1</v>
      </c>
      <c r="D199" s="711" t="s">
        <v>576</v>
      </c>
      <c r="E199" s="71" t="s">
        <v>134</v>
      </c>
      <c r="F199" s="71" t="s">
        <v>103</v>
      </c>
      <c r="G199" s="36" t="s">
        <v>103</v>
      </c>
      <c r="H199" s="71" t="s">
        <v>130</v>
      </c>
      <c r="I199" s="70" t="s">
        <v>391</v>
      </c>
      <c r="J199" s="710" t="s">
        <v>252</v>
      </c>
      <c r="K199" s="710" t="s">
        <v>255</v>
      </c>
      <c r="L199" s="710">
        <v>3</v>
      </c>
    </row>
    <row r="200" spans="1:12" ht="31">
      <c r="A200" s="71"/>
      <c r="B200" s="70"/>
      <c r="C200" s="710"/>
      <c r="D200" s="711"/>
      <c r="E200" s="71" t="s">
        <v>134</v>
      </c>
      <c r="F200" s="71" t="s">
        <v>103</v>
      </c>
      <c r="G200" s="36" t="s">
        <v>103</v>
      </c>
      <c r="H200" s="71" t="s">
        <v>131</v>
      </c>
      <c r="I200" s="70" t="s">
        <v>392</v>
      </c>
      <c r="J200" s="710"/>
      <c r="K200" s="710"/>
      <c r="L200" s="710"/>
    </row>
    <row r="201" spans="1:12" ht="31">
      <c r="A201" s="71"/>
      <c r="B201" s="70"/>
      <c r="C201" s="710"/>
      <c r="D201" s="711"/>
      <c r="E201" s="71" t="s">
        <v>134</v>
      </c>
      <c r="F201" s="71" t="s">
        <v>103</v>
      </c>
      <c r="G201" s="36" t="s">
        <v>103</v>
      </c>
      <c r="H201" s="71" t="s">
        <v>132</v>
      </c>
      <c r="I201" s="70" t="s">
        <v>393</v>
      </c>
      <c r="J201" s="710"/>
      <c r="K201" s="710"/>
      <c r="L201" s="710"/>
    </row>
    <row r="202" spans="1:12" ht="31">
      <c r="A202" s="71"/>
      <c r="B202" s="70"/>
      <c r="C202" s="710"/>
      <c r="D202" s="711"/>
      <c r="E202" s="71" t="s">
        <v>134</v>
      </c>
      <c r="F202" s="71" t="s">
        <v>103</v>
      </c>
      <c r="G202" s="36" t="s">
        <v>103</v>
      </c>
      <c r="H202" s="71" t="s">
        <v>133</v>
      </c>
      <c r="I202" s="70" t="s">
        <v>394</v>
      </c>
      <c r="J202" s="710"/>
      <c r="K202" s="710"/>
      <c r="L202" s="710"/>
    </row>
    <row r="203" spans="1:12">
      <c r="A203" s="71"/>
      <c r="B203" s="70"/>
      <c r="C203" s="710"/>
      <c r="D203" s="711"/>
      <c r="E203" s="71" t="s">
        <v>134</v>
      </c>
      <c r="F203" s="71" t="s">
        <v>103</v>
      </c>
      <c r="G203" s="36" t="s">
        <v>103</v>
      </c>
      <c r="H203" s="71" t="s">
        <v>99</v>
      </c>
      <c r="I203" s="70" t="s">
        <v>395</v>
      </c>
      <c r="J203" s="710"/>
      <c r="K203" s="710"/>
      <c r="L203" s="710"/>
    </row>
    <row r="204" spans="1:12" ht="20">
      <c r="A204" s="29" t="s">
        <v>206</v>
      </c>
      <c r="B204" s="695" t="s">
        <v>207</v>
      </c>
      <c r="C204" s="695"/>
      <c r="D204" s="695"/>
      <c r="E204" s="695"/>
      <c r="F204" s="695"/>
      <c r="G204" s="695"/>
      <c r="H204" s="695"/>
      <c r="I204" s="695"/>
      <c r="J204" s="29"/>
      <c r="K204" s="29"/>
      <c r="L204" s="167">
        <f>L205</f>
        <v>3</v>
      </c>
    </row>
    <row r="205" spans="1:12" ht="31">
      <c r="A205" s="44"/>
      <c r="B205" s="43"/>
      <c r="C205" s="713">
        <v>1</v>
      </c>
      <c r="D205" s="712" t="s">
        <v>208</v>
      </c>
      <c r="E205" s="71" t="s">
        <v>134</v>
      </c>
      <c r="F205" s="33" t="s">
        <v>103</v>
      </c>
      <c r="G205" s="33" t="s">
        <v>103</v>
      </c>
      <c r="H205" s="44" t="s">
        <v>130</v>
      </c>
      <c r="I205" s="43" t="s">
        <v>397</v>
      </c>
      <c r="J205" s="710" t="s">
        <v>252</v>
      </c>
      <c r="K205" s="710" t="s">
        <v>255</v>
      </c>
      <c r="L205" s="710">
        <v>3</v>
      </c>
    </row>
    <row r="206" spans="1:12" ht="31">
      <c r="A206" s="44"/>
      <c r="B206" s="43"/>
      <c r="C206" s="713"/>
      <c r="D206" s="712"/>
      <c r="E206" s="71" t="s">
        <v>134</v>
      </c>
      <c r="F206" s="33" t="s">
        <v>103</v>
      </c>
      <c r="G206" s="33" t="s">
        <v>103</v>
      </c>
      <c r="H206" s="44" t="s">
        <v>131</v>
      </c>
      <c r="I206" s="43" t="s">
        <v>398</v>
      </c>
      <c r="J206" s="710"/>
      <c r="K206" s="710"/>
      <c r="L206" s="710"/>
    </row>
    <row r="207" spans="1:12" ht="31">
      <c r="A207" s="44"/>
      <c r="B207" s="43"/>
      <c r="C207" s="713"/>
      <c r="D207" s="712"/>
      <c r="E207" s="71" t="s">
        <v>134</v>
      </c>
      <c r="F207" s="33" t="s">
        <v>103</v>
      </c>
      <c r="G207" s="33" t="s">
        <v>103</v>
      </c>
      <c r="H207" s="44" t="s">
        <v>132</v>
      </c>
      <c r="I207" s="43" t="s">
        <v>399</v>
      </c>
      <c r="J207" s="710"/>
      <c r="K207" s="710"/>
      <c r="L207" s="710"/>
    </row>
    <row r="208" spans="1:12" ht="31">
      <c r="A208" s="44"/>
      <c r="B208" s="43"/>
      <c r="C208" s="713"/>
      <c r="D208" s="712"/>
      <c r="E208" s="71" t="s">
        <v>134</v>
      </c>
      <c r="F208" s="33" t="s">
        <v>103</v>
      </c>
      <c r="G208" s="33" t="s">
        <v>103</v>
      </c>
      <c r="H208" s="44" t="s">
        <v>133</v>
      </c>
      <c r="I208" s="43" t="s">
        <v>400</v>
      </c>
      <c r="J208" s="710"/>
      <c r="K208" s="710"/>
      <c r="L208" s="710"/>
    </row>
    <row r="209" spans="1:12" ht="31">
      <c r="A209" s="44"/>
      <c r="B209" s="43"/>
      <c r="C209" s="713"/>
      <c r="D209" s="712"/>
      <c r="E209" s="71" t="s">
        <v>134</v>
      </c>
      <c r="F209" s="33" t="s">
        <v>103</v>
      </c>
      <c r="G209" s="33" t="s">
        <v>103</v>
      </c>
      <c r="H209" s="44" t="s">
        <v>99</v>
      </c>
      <c r="I209" s="43" t="s">
        <v>401</v>
      </c>
      <c r="J209" s="710"/>
      <c r="K209" s="710"/>
      <c r="L209" s="710"/>
    </row>
    <row r="210" spans="1:12" ht="20">
      <c r="A210" s="29" t="s">
        <v>209</v>
      </c>
      <c r="B210" s="695" t="s">
        <v>210</v>
      </c>
      <c r="C210" s="695"/>
      <c r="D210" s="695"/>
      <c r="E210" s="695"/>
      <c r="F210" s="695"/>
      <c r="G210" s="695"/>
      <c r="H210" s="695"/>
      <c r="I210" s="695"/>
      <c r="J210" s="29"/>
      <c r="K210" s="29"/>
      <c r="L210" s="167">
        <f>L211</f>
        <v>3</v>
      </c>
    </row>
    <row r="211" spans="1:12" ht="31">
      <c r="A211" s="71"/>
      <c r="B211" s="70"/>
      <c r="C211" s="710">
        <v>1</v>
      </c>
      <c r="D211" s="711" t="s">
        <v>211</v>
      </c>
      <c r="E211" s="71" t="s">
        <v>134</v>
      </c>
      <c r="F211" s="33" t="s">
        <v>103</v>
      </c>
      <c r="G211" s="33" t="s">
        <v>103</v>
      </c>
      <c r="H211" s="71" t="s">
        <v>130</v>
      </c>
      <c r="I211" s="36" t="s">
        <v>402</v>
      </c>
      <c r="J211" s="710" t="s">
        <v>252</v>
      </c>
      <c r="K211" s="710" t="s">
        <v>255</v>
      </c>
      <c r="L211" s="710">
        <v>3</v>
      </c>
    </row>
    <row r="212" spans="1:12" ht="31">
      <c r="A212" s="71"/>
      <c r="B212" s="70"/>
      <c r="C212" s="710"/>
      <c r="D212" s="711"/>
      <c r="E212" s="71" t="s">
        <v>134</v>
      </c>
      <c r="F212" s="33" t="s">
        <v>103</v>
      </c>
      <c r="G212" s="33" t="s">
        <v>103</v>
      </c>
      <c r="H212" s="71" t="s">
        <v>131</v>
      </c>
      <c r="I212" s="36" t="s">
        <v>403</v>
      </c>
      <c r="J212" s="710"/>
      <c r="K212" s="710"/>
      <c r="L212" s="710"/>
    </row>
    <row r="213" spans="1:12" ht="31">
      <c r="A213" s="71"/>
      <c r="B213" s="70"/>
      <c r="C213" s="710"/>
      <c r="D213" s="711"/>
      <c r="E213" s="71" t="s">
        <v>134</v>
      </c>
      <c r="F213" s="33" t="s">
        <v>103</v>
      </c>
      <c r="G213" s="33" t="s">
        <v>103</v>
      </c>
      <c r="H213" s="71" t="s">
        <v>132</v>
      </c>
      <c r="I213" s="36" t="s">
        <v>404</v>
      </c>
      <c r="J213" s="710"/>
      <c r="K213" s="710"/>
      <c r="L213" s="710"/>
    </row>
    <row r="214" spans="1:12" ht="31">
      <c r="A214" s="71"/>
      <c r="B214" s="70"/>
      <c r="C214" s="710"/>
      <c r="D214" s="711"/>
      <c r="E214" s="71" t="s">
        <v>134</v>
      </c>
      <c r="F214" s="33" t="s">
        <v>103</v>
      </c>
      <c r="G214" s="33" t="s">
        <v>103</v>
      </c>
      <c r="H214" s="71" t="s">
        <v>133</v>
      </c>
      <c r="I214" s="36" t="s">
        <v>405</v>
      </c>
      <c r="J214" s="710"/>
      <c r="K214" s="710"/>
      <c r="L214" s="710"/>
    </row>
    <row r="215" spans="1:12" ht="31">
      <c r="A215" s="71"/>
      <c r="B215" s="70"/>
      <c r="C215" s="710"/>
      <c r="D215" s="711"/>
      <c r="E215" s="71" t="s">
        <v>134</v>
      </c>
      <c r="F215" s="33" t="s">
        <v>103</v>
      </c>
      <c r="G215" s="33" t="s">
        <v>103</v>
      </c>
      <c r="H215" s="71" t="s">
        <v>99</v>
      </c>
      <c r="I215" s="36" t="s">
        <v>406</v>
      </c>
      <c r="J215" s="710"/>
      <c r="K215" s="710"/>
      <c r="L215" s="710"/>
    </row>
    <row r="216" spans="1:12" ht="20">
      <c r="A216" s="29" t="s">
        <v>212</v>
      </c>
      <c r="B216" s="695" t="s">
        <v>213</v>
      </c>
      <c r="C216" s="695"/>
      <c r="D216" s="695"/>
      <c r="E216" s="695"/>
      <c r="F216" s="695"/>
      <c r="G216" s="695"/>
      <c r="H216" s="695"/>
      <c r="I216" s="695"/>
      <c r="J216" s="29"/>
      <c r="K216" s="29"/>
      <c r="L216" s="167">
        <f>L217</f>
        <v>3</v>
      </c>
    </row>
    <row r="217" spans="1:12" ht="31">
      <c r="A217" s="71"/>
      <c r="B217" s="70"/>
      <c r="C217" s="710">
        <v>1</v>
      </c>
      <c r="D217" s="711" t="s">
        <v>214</v>
      </c>
      <c r="E217" s="71" t="s">
        <v>134</v>
      </c>
      <c r="F217" s="33" t="s">
        <v>103</v>
      </c>
      <c r="G217" s="33" t="s">
        <v>103</v>
      </c>
      <c r="H217" s="71" t="s">
        <v>130</v>
      </c>
      <c r="I217" s="36" t="s">
        <v>407</v>
      </c>
      <c r="J217" s="710" t="s">
        <v>252</v>
      </c>
      <c r="K217" s="710" t="s">
        <v>255</v>
      </c>
      <c r="L217" s="710">
        <v>3</v>
      </c>
    </row>
    <row r="218" spans="1:12" ht="31">
      <c r="A218" s="71"/>
      <c r="B218" s="70"/>
      <c r="C218" s="710"/>
      <c r="D218" s="711"/>
      <c r="E218" s="71" t="s">
        <v>134</v>
      </c>
      <c r="F218" s="33" t="s">
        <v>103</v>
      </c>
      <c r="G218" s="33" t="s">
        <v>103</v>
      </c>
      <c r="H218" s="71" t="s">
        <v>131</v>
      </c>
      <c r="I218" s="36" t="s">
        <v>408</v>
      </c>
      <c r="J218" s="710"/>
      <c r="K218" s="710"/>
      <c r="L218" s="710"/>
    </row>
    <row r="219" spans="1:12" ht="31">
      <c r="A219" s="71"/>
      <c r="B219" s="70"/>
      <c r="C219" s="710"/>
      <c r="D219" s="711"/>
      <c r="E219" s="71" t="s">
        <v>134</v>
      </c>
      <c r="F219" s="33" t="s">
        <v>103</v>
      </c>
      <c r="G219" s="33" t="s">
        <v>103</v>
      </c>
      <c r="H219" s="71" t="s">
        <v>132</v>
      </c>
      <c r="I219" s="36" t="s">
        <v>409</v>
      </c>
      <c r="J219" s="710"/>
      <c r="K219" s="710"/>
      <c r="L219" s="710"/>
    </row>
    <row r="220" spans="1:12" ht="31">
      <c r="A220" s="71"/>
      <c r="B220" s="70"/>
      <c r="C220" s="710"/>
      <c r="D220" s="711"/>
      <c r="E220" s="71" t="s">
        <v>134</v>
      </c>
      <c r="F220" s="33" t="s">
        <v>103</v>
      </c>
      <c r="G220" s="33" t="s">
        <v>103</v>
      </c>
      <c r="H220" s="71" t="s">
        <v>133</v>
      </c>
      <c r="I220" s="36" t="s">
        <v>410</v>
      </c>
      <c r="J220" s="710"/>
      <c r="K220" s="710"/>
      <c r="L220" s="710"/>
    </row>
    <row r="221" spans="1:12">
      <c r="A221" s="71"/>
      <c r="B221" s="70"/>
      <c r="C221" s="710"/>
      <c r="D221" s="711"/>
      <c r="E221" s="71" t="s">
        <v>134</v>
      </c>
      <c r="F221" s="33" t="s">
        <v>103</v>
      </c>
      <c r="G221" s="33" t="s">
        <v>103</v>
      </c>
      <c r="H221" s="71" t="s">
        <v>99</v>
      </c>
      <c r="I221" s="36" t="s">
        <v>411</v>
      </c>
      <c r="J221" s="710"/>
      <c r="K221" s="710"/>
      <c r="L221" s="710"/>
    </row>
    <row r="222" spans="1:12" ht="20">
      <c r="A222" s="29" t="s">
        <v>215</v>
      </c>
      <c r="B222" s="695" t="s">
        <v>216</v>
      </c>
      <c r="C222" s="695"/>
      <c r="D222" s="695"/>
      <c r="E222" s="695"/>
      <c r="F222" s="695"/>
      <c r="G222" s="695"/>
      <c r="H222" s="695"/>
      <c r="I222" s="695"/>
      <c r="J222" s="29"/>
      <c r="K222" s="29"/>
      <c r="L222" s="167">
        <f>L223</f>
        <v>3</v>
      </c>
    </row>
    <row r="223" spans="1:12" ht="31">
      <c r="A223" s="71"/>
      <c r="B223" s="70"/>
      <c r="C223" s="710">
        <v>1</v>
      </c>
      <c r="D223" s="711" t="s">
        <v>217</v>
      </c>
      <c r="E223" s="71" t="s">
        <v>134</v>
      </c>
      <c r="F223" s="33" t="s">
        <v>103</v>
      </c>
      <c r="G223" s="33" t="s">
        <v>103</v>
      </c>
      <c r="H223" s="71" t="s">
        <v>130</v>
      </c>
      <c r="I223" s="36" t="s">
        <v>412</v>
      </c>
      <c r="J223" s="710" t="s">
        <v>252</v>
      </c>
      <c r="K223" s="710" t="s">
        <v>255</v>
      </c>
      <c r="L223" s="710">
        <v>3</v>
      </c>
    </row>
    <row r="224" spans="1:12" ht="31">
      <c r="A224" s="71"/>
      <c r="B224" s="70"/>
      <c r="C224" s="710"/>
      <c r="D224" s="711"/>
      <c r="E224" s="71" t="s">
        <v>134</v>
      </c>
      <c r="F224" s="33" t="s">
        <v>103</v>
      </c>
      <c r="G224" s="33" t="s">
        <v>103</v>
      </c>
      <c r="H224" s="71" t="s">
        <v>131</v>
      </c>
      <c r="I224" s="36" t="s">
        <v>413</v>
      </c>
      <c r="J224" s="710"/>
      <c r="K224" s="710"/>
      <c r="L224" s="710"/>
    </row>
    <row r="225" spans="1:12" ht="31">
      <c r="A225" s="71"/>
      <c r="B225" s="70"/>
      <c r="C225" s="710"/>
      <c r="D225" s="711"/>
      <c r="E225" s="71" t="s">
        <v>134</v>
      </c>
      <c r="F225" s="33" t="s">
        <v>103</v>
      </c>
      <c r="G225" s="33" t="s">
        <v>103</v>
      </c>
      <c r="H225" s="71" t="s">
        <v>132</v>
      </c>
      <c r="I225" s="36" t="s">
        <v>414</v>
      </c>
      <c r="J225" s="710"/>
      <c r="K225" s="710"/>
      <c r="L225" s="710"/>
    </row>
    <row r="226" spans="1:12" ht="31">
      <c r="A226" s="71"/>
      <c r="B226" s="70"/>
      <c r="C226" s="710"/>
      <c r="D226" s="711"/>
      <c r="E226" s="71" t="s">
        <v>134</v>
      </c>
      <c r="F226" s="33" t="s">
        <v>103</v>
      </c>
      <c r="G226" s="33" t="s">
        <v>103</v>
      </c>
      <c r="H226" s="71" t="s">
        <v>133</v>
      </c>
      <c r="I226" s="36" t="s">
        <v>415</v>
      </c>
      <c r="J226" s="710"/>
      <c r="K226" s="710"/>
      <c r="L226" s="710"/>
    </row>
    <row r="227" spans="1:12" ht="31">
      <c r="A227" s="71"/>
      <c r="B227" s="70"/>
      <c r="C227" s="710"/>
      <c r="D227" s="711"/>
      <c r="E227" s="71" t="s">
        <v>134</v>
      </c>
      <c r="F227" s="33" t="s">
        <v>103</v>
      </c>
      <c r="G227" s="33" t="s">
        <v>103</v>
      </c>
      <c r="H227" s="71" t="s">
        <v>99</v>
      </c>
      <c r="I227" s="36" t="s">
        <v>416</v>
      </c>
      <c r="J227" s="710"/>
      <c r="K227" s="710"/>
      <c r="L227" s="710"/>
    </row>
    <row r="228" spans="1:12" ht="20">
      <c r="A228" s="29" t="s">
        <v>218</v>
      </c>
      <c r="B228" s="695" t="s">
        <v>219</v>
      </c>
      <c r="C228" s="695"/>
      <c r="D228" s="695"/>
      <c r="E228" s="695"/>
      <c r="F228" s="695"/>
      <c r="G228" s="695"/>
      <c r="H228" s="695"/>
      <c r="I228" s="695"/>
      <c r="J228" s="29"/>
      <c r="K228" s="29"/>
      <c r="L228" s="167">
        <f>L229</f>
        <v>3</v>
      </c>
    </row>
    <row r="229" spans="1:12" ht="46.5">
      <c r="A229" s="71"/>
      <c r="B229" s="70"/>
      <c r="C229" s="710">
        <v>1</v>
      </c>
      <c r="D229" s="711" t="s">
        <v>220</v>
      </c>
      <c r="E229" s="71" t="s">
        <v>134</v>
      </c>
      <c r="F229" s="33" t="s">
        <v>103</v>
      </c>
      <c r="G229" s="33" t="s">
        <v>103</v>
      </c>
      <c r="H229" s="71" t="s">
        <v>130</v>
      </c>
      <c r="I229" s="36" t="s">
        <v>417</v>
      </c>
      <c r="J229" s="710" t="s">
        <v>252</v>
      </c>
      <c r="K229" s="710" t="s">
        <v>255</v>
      </c>
      <c r="L229" s="710">
        <v>3</v>
      </c>
    </row>
    <row r="230" spans="1:12" ht="31">
      <c r="A230" s="71"/>
      <c r="B230" s="70"/>
      <c r="C230" s="710"/>
      <c r="D230" s="711"/>
      <c r="E230" s="71" t="s">
        <v>134</v>
      </c>
      <c r="F230" s="33" t="s">
        <v>103</v>
      </c>
      <c r="G230" s="33" t="s">
        <v>103</v>
      </c>
      <c r="H230" s="71" t="s">
        <v>131</v>
      </c>
      <c r="I230" s="36" t="s">
        <v>418</v>
      </c>
      <c r="J230" s="710"/>
      <c r="K230" s="710"/>
      <c r="L230" s="710"/>
    </row>
    <row r="231" spans="1:12" ht="31">
      <c r="A231" s="71"/>
      <c r="B231" s="70"/>
      <c r="C231" s="710"/>
      <c r="D231" s="711"/>
      <c r="E231" s="71" t="s">
        <v>134</v>
      </c>
      <c r="F231" s="33" t="s">
        <v>103</v>
      </c>
      <c r="G231" s="33" t="s">
        <v>103</v>
      </c>
      <c r="H231" s="71" t="s">
        <v>132</v>
      </c>
      <c r="I231" s="36" t="s">
        <v>419</v>
      </c>
      <c r="J231" s="710"/>
      <c r="K231" s="710"/>
      <c r="L231" s="710"/>
    </row>
    <row r="232" spans="1:12" ht="31">
      <c r="A232" s="71"/>
      <c r="B232" s="70"/>
      <c r="C232" s="710"/>
      <c r="D232" s="711"/>
      <c r="E232" s="71" t="s">
        <v>134</v>
      </c>
      <c r="F232" s="33" t="s">
        <v>103</v>
      </c>
      <c r="G232" s="33" t="s">
        <v>103</v>
      </c>
      <c r="H232" s="71" t="s">
        <v>133</v>
      </c>
      <c r="I232" s="36" t="s">
        <v>420</v>
      </c>
      <c r="J232" s="710"/>
      <c r="K232" s="710"/>
      <c r="L232" s="710"/>
    </row>
    <row r="233" spans="1:12" ht="31">
      <c r="A233" s="71"/>
      <c r="B233" s="70"/>
      <c r="C233" s="710"/>
      <c r="D233" s="711"/>
      <c r="E233" s="71" t="s">
        <v>134</v>
      </c>
      <c r="F233" s="33" t="s">
        <v>103</v>
      </c>
      <c r="G233" s="33" t="s">
        <v>103</v>
      </c>
      <c r="H233" s="71" t="s">
        <v>99</v>
      </c>
      <c r="I233" s="36" t="s">
        <v>421</v>
      </c>
      <c r="J233" s="710"/>
      <c r="K233" s="710"/>
      <c r="L233" s="710"/>
    </row>
    <row r="234" spans="1:12" ht="20">
      <c r="A234" s="29" t="s">
        <v>221</v>
      </c>
      <c r="B234" s="695" t="s">
        <v>222</v>
      </c>
      <c r="C234" s="695"/>
      <c r="D234" s="695"/>
      <c r="E234" s="695"/>
      <c r="F234" s="695"/>
      <c r="G234" s="695"/>
      <c r="H234" s="695"/>
      <c r="I234" s="695"/>
      <c r="J234" s="29"/>
      <c r="K234" s="29"/>
      <c r="L234" s="167">
        <f>L235</f>
        <v>3</v>
      </c>
    </row>
    <row r="235" spans="1:12" ht="46.5">
      <c r="A235" s="71"/>
      <c r="B235" s="70"/>
      <c r="C235" s="710">
        <v>1</v>
      </c>
      <c r="D235" s="711" t="s">
        <v>223</v>
      </c>
      <c r="E235" s="71" t="s">
        <v>134</v>
      </c>
      <c r="F235" s="33" t="s">
        <v>103</v>
      </c>
      <c r="G235" s="33" t="s">
        <v>103</v>
      </c>
      <c r="H235" s="71" t="s">
        <v>130</v>
      </c>
      <c r="I235" s="36" t="s">
        <v>422</v>
      </c>
      <c r="J235" s="710" t="s">
        <v>252</v>
      </c>
      <c r="K235" s="710" t="s">
        <v>255</v>
      </c>
      <c r="L235" s="710">
        <v>3</v>
      </c>
    </row>
    <row r="236" spans="1:12" ht="31">
      <c r="A236" s="71"/>
      <c r="B236" s="70"/>
      <c r="C236" s="710"/>
      <c r="D236" s="711"/>
      <c r="E236" s="71" t="s">
        <v>134</v>
      </c>
      <c r="F236" s="33" t="s">
        <v>103</v>
      </c>
      <c r="G236" s="33" t="s">
        <v>103</v>
      </c>
      <c r="H236" s="71" t="s">
        <v>131</v>
      </c>
      <c r="I236" s="36" t="s">
        <v>423</v>
      </c>
      <c r="J236" s="710"/>
      <c r="K236" s="710"/>
      <c r="L236" s="710"/>
    </row>
    <row r="237" spans="1:12" ht="31">
      <c r="A237" s="71"/>
      <c r="B237" s="70"/>
      <c r="C237" s="710"/>
      <c r="D237" s="711"/>
      <c r="E237" s="71" t="s">
        <v>134</v>
      </c>
      <c r="F237" s="33" t="s">
        <v>103</v>
      </c>
      <c r="G237" s="33" t="s">
        <v>103</v>
      </c>
      <c r="H237" s="71" t="s">
        <v>132</v>
      </c>
      <c r="I237" s="36" t="s">
        <v>424</v>
      </c>
      <c r="J237" s="710"/>
      <c r="K237" s="710"/>
      <c r="L237" s="710"/>
    </row>
    <row r="238" spans="1:12" ht="31">
      <c r="A238" s="71"/>
      <c r="B238" s="70"/>
      <c r="C238" s="710"/>
      <c r="D238" s="711"/>
      <c r="E238" s="71" t="s">
        <v>134</v>
      </c>
      <c r="F238" s="33" t="s">
        <v>103</v>
      </c>
      <c r="G238" s="33" t="s">
        <v>103</v>
      </c>
      <c r="H238" s="71" t="s">
        <v>133</v>
      </c>
      <c r="I238" s="36" t="s">
        <v>425</v>
      </c>
      <c r="J238" s="710"/>
      <c r="K238" s="710"/>
      <c r="L238" s="710"/>
    </row>
    <row r="239" spans="1:12" ht="31">
      <c r="A239" s="71"/>
      <c r="B239" s="70"/>
      <c r="C239" s="710"/>
      <c r="D239" s="711"/>
      <c r="E239" s="71" t="s">
        <v>134</v>
      </c>
      <c r="F239" s="33" t="s">
        <v>103</v>
      </c>
      <c r="G239" s="33" t="s">
        <v>103</v>
      </c>
      <c r="H239" s="71" t="s">
        <v>99</v>
      </c>
      <c r="I239" s="36" t="s">
        <v>426</v>
      </c>
      <c r="J239" s="710"/>
      <c r="K239" s="710"/>
      <c r="L239" s="710"/>
    </row>
    <row r="240" spans="1:12" ht="20">
      <c r="A240" s="29" t="s">
        <v>224</v>
      </c>
      <c r="B240" s="695" t="s">
        <v>225</v>
      </c>
      <c r="C240" s="695"/>
      <c r="D240" s="695"/>
      <c r="E240" s="695"/>
      <c r="F240" s="695"/>
      <c r="G240" s="695"/>
      <c r="H240" s="695"/>
      <c r="I240" s="695"/>
      <c r="J240" s="29"/>
      <c r="K240" s="29"/>
      <c r="L240" s="167">
        <f>L241</f>
        <v>3</v>
      </c>
    </row>
    <row r="241" spans="1:12" ht="46.5">
      <c r="A241" s="71"/>
      <c r="B241" s="70"/>
      <c r="C241" s="710">
        <v>1</v>
      </c>
      <c r="D241" s="711" t="s">
        <v>226</v>
      </c>
      <c r="E241" s="71" t="s">
        <v>134</v>
      </c>
      <c r="F241" s="33" t="s">
        <v>103</v>
      </c>
      <c r="G241" s="33" t="s">
        <v>103</v>
      </c>
      <c r="H241" s="71" t="s">
        <v>130</v>
      </c>
      <c r="I241" s="36" t="s">
        <v>427</v>
      </c>
      <c r="J241" s="710" t="s">
        <v>252</v>
      </c>
      <c r="K241" s="710" t="s">
        <v>255</v>
      </c>
      <c r="L241" s="710">
        <v>3</v>
      </c>
    </row>
    <row r="242" spans="1:12" ht="31">
      <c r="A242" s="71"/>
      <c r="B242" s="70"/>
      <c r="C242" s="710"/>
      <c r="D242" s="711"/>
      <c r="E242" s="71" t="s">
        <v>134</v>
      </c>
      <c r="F242" s="33" t="s">
        <v>103</v>
      </c>
      <c r="G242" s="33" t="s">
        <v>103</v>
      </c>
      <c r="H242" s="71" t="s">
        <v>131</v>
      </c>
      <c r="I242" s="36" t="s">
        <v>428</v>
      </c>
      <c r="J242" s="710"/>
      <c r="K242" s="710"/>
      <c r="L242" s="710"/>
    </row>
    <row r="243" spans="1:12" ht="31">
      <c r="A243" s="71"/>
      <c r="B243" s="70"/>
      <c r="C243" s="710"/>
      <c r="D243" s="711"/>
      <c r="E243" s="71" t="s">
        <v>134</v>
      </c>
      <c r="F243" s="33" t="s">
        <v>103</v>
      </c>
      <c r="G243" s="33" t="s">
        <v>103</v>
      </c>
      <c r="H243" s="71" t="s">
        <v>132</v>
      </c>
      <c r="I243" s="36" t="s">
        <v>429</v>
      </c>
      <c r="J243" s="710"/>
      <c r="K243" s="710"/>
      <c r="L243" s="710"/>
    </row>
    <row r="244" spans="1:12" ht="46.5">
      <c r="A244" s="71"/>
      <c r="B244" s="70"/>
      <c r="C244" s="710"/>
      <c r="D244" s="711"/>
      <c r="E244" s="71" t="s">
        <v>134</v>
      </c>
      <c r="F244" s="33" t="s">
        <v>103</v>
      </c>
      <c r="G244" s="33" t="s">
        <v>103</v>
      </c>
      <c r="H244" s="71" t="s">
        <v>133</v>
      </c>
      <c r="I244" s="36" t="s">
        <v>430</v>
      </c>
      <c r="J244" s="710"/>
      <c r="K244" s="710"/>
      <c r="L244" s="710"/>
    </row>
    <row r="245" spans="1:12" ht="31">
      <c r="A245" s="71"/>
      <c r="B245" s="70"/>
      <c r="C245" s="710"/>
      <c r="D245" s="711"/>
      <c r="E245" s="71" t="s">
        <v>134</v>
      </c>
      <c r="F245" s="33" t="s">
        <v>103</v>
      </c>
      <c r="G245" s="33" t="s">
        <v>103</v>
      </c>
      <c r="H245" s="71" t="s">
        <v>99</v>
      </c>
      <c r="I245" s="36" t="s">
        <v>431</v>
      </c>
      <c r="J245" s="710"/>
      <c r="K245" s="710"/>
      <c r="L245" s="710"/>
    </row>
    <row r="246" spans="1:12" ht="20">
      <c r="A246" s="29" t="s">
        <v>227</v>
      </c>
      <c r="B246" s="695" t="s">
        <v>228</v>
      </c>
      <c r="C246" s="695"/>
      <c r="D246" s="695"/>
      <c r="E246" s="695"/>
      <c r="F246" s="695"/>
      <c r="G246" s="695"/>
      <c r="H246" s="695"/>
      <c r="I246" s="695"/>
      <c r="J246" s="29"/>
      <c r="K246" s="29"/>
      <c r="L246" s="167">
        <f>AVERAGE(L247:L271)</f>
        <v>3</v>
      </c>
    </row>
    <row r="247" spans="1:12">
      <c r="A247" s="773"/>
      <c r="B247" s="70"/>
      <c r="C247" s="710">
        <v>1</v>
      </c>
      <c r="D247" s="711" t="s">
        <v>633</v>
      </c>
      <c r="E247" s="71" t="s">
        <v>134</v>
      </c>
      <c r="F247" s="33" t="s">
        <v>103</v>
      </c>
      <c r="G247" s="33" t="s">
        <v>103</v>
      </c>
      <c r="H247" s="71" t="s">
        <v>130</v>
      </c>
      <c r="I247" s="61" t="s">
        <v>433</v>
      </c>
      <c r="J247" s="710" t="s">
        <v>252</v>
      </c>
      <c r="K247" s="710" t="s">
        <v>255</v>
      </c>
      <c r="L247" s="710">
        <v>3</v>
      </c>
    </row>
    <row r="248" spans="1:12" ht="31">
      <c r="A248" s="773"/>
      <c r="B248" s="70"/>
      <c r="C248" s="710"/>
      <c r="D248" s="711"/>
      <c r="E248" s="71" t="s">
        <v>134</v>
      </c>
      <c r="F248" s="33" t="s">
        <v>103</v>
      </c>
      <c r="G248" s="33" t="s">
        <v>103</v>
      </c>
      <c r="H248" s="71" t="s">
        <v>131</v>
      </c>
      <c r="I248" s="70" t="s">
        <v>434</v>
      </c>
      <c r="J248" s="710"/>
      <c r="K248" s="710"/>
      <c r="L248" s="710"/>
    </row>
    <row r="249" spans="1:12" ht="31">
      <c r="A249" s="773"/>
      <c r="B249" s="70"/>
      <c r="C249" s="710"/>
      <c r="D249" s="711"/>
      <c r="E249" s="71" t="s">
        <v>134</v>
      </c>
      <c r="F249" s="33" t="s">
        <v>103</v>
      </c>
      <c r="G249" s="33" t="s">
        <v>103</v>
      </c>
      <c r="H249" s="71" t="s">
        <v>132</v>
      </c>
      <c r="I249" s="70" t="s">
        <v>435</v>
      </c>
      <c r="J249" s="710"/>
      <c r="K249" s="710"/>
      <c r="L249" s="710"/>
    </row>
    <row r="250" spans="1:12" ht="31">
      <c r="A250" s="773"/>
      <c r="B250" s="70"/>
      <c r="C250" s="710"/>
      <c r="D250" s="711"/>
      <c r="E250" s="71" t="s">
        <v>134</v>
      </c>
      <c r="F250" s="33" t="s">
        <v>103</v>
      </c>
      <c r="G250" s="33" t="s">
        <v>103</v>
      </c>
      <c r="H250" s="71" t="s">
        <v>133</v>
      </c>
      <c r="I250" s="70" t="s">
        <v>436</v>
      </c>
      <c r="J250" s="710"/>
      <c r="K250" s="710"/>
      <c r="L250" s="710"/>
    </row>
    <row r="251" spans="1:12" ht="31">
      <c r="A251" s="773"/>
      <c r="B251" s="70"/>
      <c r="C251" s="710"/>
      <c r="D251" s="711"/>
      <c r="E251" s="71" t="s">
        <v>134</v>
      </c>
      <c r="F251" s="33" t="s">
        <v>103</v>
      </c>
      <c r="G251" s="33" t="s">
        <v>103</v>
      </c>
      <c r="H251" s="71" t="s">
        <v>99</v>
      </c>
      <c r="I251" s="70" t="s">
        <v>437</v>
      </c>
      <c r="J251" s="710"/>
      <c r="K251" s="710"/>
      <c r="L251" s="710"/>
    </row>
    <row r="252" spans="1:12" ht="46.5">
      <c r="A252" s="773"/>
      <c r="B252" s="70"/>
      <c r="C252" s="71">
        <v>2</v>
      </c>
      <c r="D252" s="70" t="s">
        <v>438</v>
      </c>
      <c r="E252" s="71" t="s">
        <v>134</v>
      </c>
      <c r="F252" s="71" t="s">
        <v>135</v>
      </c>
      <c r="G252" s="37" t="s">
        <v>103</v>
      </c>
      <c r="H252" s="71" t="s">
        <v>130</v>
      </c>
      <c r="I252" s="51" t="s">
        <v>439</v>
      </c>
      <c r="J252" s="710" t="s">
        <v>252</v>
      </c>
      <c r="K252" s="710" t="s">
        <v>255</v>
      </c>
      <c r="L252" s="710">
        <v>3</v>
      </c>
    </row>
    <row r="253" spans="1:12">
      <c r="A253" s="773"/>
      <c r="B253" s="70"/>
      <c r="C253" s="71"/>
      <c r="D253" s="70"/>
      <c r="E253" s="71" t="s">
        <v>134</v>
      </c>
      <c r="F253" s="71" t="s">
        <v>135</v>
      </c>
      <c r="G253" s="37" t="s">
        <v>103</v>
      </c>
      <c r="H253" s="71" t="s">
        <v>131</v>
      </c>
      <c r="I253" s="51" t="s">
        <v>440</v>
      </c>
      <c r="J253" s="710"/>
      <c r="K253" s="710"/>
      <c r="L253" s="710"/>
    </row>
    <row r="254" spans="1:12">
      <c r="A254" s="773"/>
      <c r="B254" s="70"/>
      <c r="C254" s="71"/>
      <c r="D254" s="70"/>
      <c r="E254" s="71" t="s">
        <v>134</v>
      </c>
      <c r="F254" s="71" t="s">
        <v>135</v>
      </c>
      <c r="G254" s="37" t="s">
        <v>103</v>
      </c>
      <c r="H254" s="71" t="s">
        <v>132</v>
      </c>
      <c r="I254" s="51" t="s">
        <v>441</v>
      </c>
      <c r="J254" s="710"/>
      <c r="K254" s="710"/>
      <c r="L254" s="710"/>
    </row>
    <row r="255" spans="1:12" ht="31">
      <c r="A255" s="773"/>
      <c r="B255" s="70"/>
      <c r="C255" s="71"/>
      <c r="D255" s="70"/>
      <c r="E255" s="71" t="s">
        <v>134</v>
      </c>
      <c r="F255" s="71" t="s">
        <v>135</v>
      </c>
      <c r="G255" s="37" t="s">
        <v>103</v>
      </c>
      <c r="H255" s="71" t="s">
        <v>133</v>
      </c>
      <c r="I255" s="51" t="s">
        <v>442</v>
      </c>
      <c r="J255" s="710"/>
      <c r="K255" s="710"/>
      <c r="L255" s="710"/>
    </row>
    <row r="256" spans="1:12">
      <c r="A256" s="773"/>
      <c r="B256" s="70"/>
      <c r="C256" s="71"/>
      <c r="D256" s="70"/>
      <c r="E256" s="71" t="s">
        <v>134</v>
      </c>
      <c r="F256" s="71" t="s">
        <v>135</v>
      </c>
      <c r="G256" s="37" t="s">
        <v>103</v>
      </c>
      <c r="H256" s="71" t="s">
        <v>99</v>
      </c>
      <c r="I256" s="51" t="s">
        <v>443</v>
      </c>
      <c r="J256" s="710"/>
      <c r="K256" s="710"/>
      <c r="L256" s="710"/>
    </row>
    <row r="257" spans="1:12" ht="46.5">
      <c r="A257" s="773"/>
      <c r="B257" s="70"/>
      <c r="C257" s="71">
        <v>3</v>
      </c>
      <c r="D257" s="70" t="s">
        <v>231</v>
      </c>
      <c r="E257" s="71" t="s">
        <v>134</v>
      </c>
      <c r="F257" s="71" t="s">
        <v>135</v>
      </c>
      <c r="G257" s="37" t="s">
        <v>103</v>
      </c>
      <c r="H257" s="71" t="s">
        <v>130</v>
      </c>
      <c r="I257" s="51" t="s">
        <v>444</v>
      </c>
      <c r="J257" s="710" t="s">
        <v>252</v>
      </c>
      <c r="K257" s="710" t="s">
        <v>255</v>
      </c>
      <c r="L257" s="710">
        <v>3</v>
      </c>
    </row>
    <row r="258" spans="1:12" ht="31">
      <c r="A258" s="773"/>
      <c r="B258" s="70"/>
      <c r="C258" s="71"/>
      <c r="D258" s="70"/>
      <c r="E258" s="71" t="s">
        <v>134</v>
      </c>
      <c r="F258" s="71" t="s">
        <v>135</v>
      </c>
      <c r="G258" s="37" t="s">
        <v>103</v>
      </c>
      <c r="H258" s="71" t="s">
        <v>131</v>
      </c>
      <c r="I258" s="51" t="s">
        <v>445</v>
      </c>
      <c r="J258" s="710"/>
      <c r="K258" s="710"/>
      <c r="L258" s="710"/>
    </row>
    <row r="259" spans="1:12" ht="46.5">
      <c r="A259" s="773"/>
      <c r="B259" s="70"/>
      <c r="C259" s="71"/>
      <c r="D259" s="70"/>
      <c r="E259" s="71" t="s">
        <v>134</v>
      </c>
      <c r="F259" s="71" t="s">
        <v>135</v>
      </c>
      <c r="G259" s="37" t="s">
        <v>103</v>
      </c>
      <c r="H259" s="71" t="s">
        <v>132</v>
      </c>
      <c r="I259" s="51" t="s">
        <v>446</v>
      </c>
      <c r="J259" s="710"/>
      <c r="K259" s="710"/>
      <c r="L259" s="710"/>
    </row>
    <row r="260" spans="1:12" ht="31">
      <c r="A260" s="773"/>
      <c r="B260" s="70"/>
      <c r="C260" s="71"/>
      <c r="D260" s="70"/>
      <c r="E260" s="71" t="s">
        <v>134</v>
      </c>
      <c r="F260" s="71" t="s">
        <v>135</v>
      </c>
      <c r="G260" s="37" t="s">
        <v>103</v>
      </c>
      <c r="H260" s="71" t="s">
        <v>133</v>
      </c>
      <c r="I260" s="51" t="s">
        <v>447</v>
      </c>
      <c r="J260" s="710"/>
      <c r="K260" s="710"/>
      <c r="L260" s="710"/>
    </row>
    <row r="261" spans="1:12" ht="31">
      <c r="A261" s="773"/>
      <c r="B261" s="70"/>
      <c r="C261" s="71"/>
      <c r="D261" s="70"/>
      <c r="E261" s="71" t="s">
        <v>134</v>
      </c>
      <c r="F261" s="71" t="s">
        <v>135</v>
      </c>
      <c r="G261" s="37" t="s">
        <v>103</v>
      </c>
      <c r="H261" s="71" t="s">
        <v>99</v>
      </c>
      <c r="I261" s="51" t="s">
        <v>448</v>
      </c>
      <c r="J261" s="710"/>
      <c r="K261" s="710"/>
      <c r="L261" s="710"/>
    </row>
    <row r="262" spans="1:12" ht="77.5">
      <c r="A262" s="773"/>
      <c r="B262" s="70"/>
      <c r="C262" s="71">
        <v>4</v>
      </c>
      <c r="D262" s="70" t="s">
        <v>232</v>
      </c>
      <c r="E262" s="71" t="s">
        <v>134</v>
      </c>
      <c r="F262" s="71" t="s">
        <v>135</v>
      </c>
      <c r="G262" s="37" t="s">
        <v>103</v>
      </c>
      <c r="H262" s="71" t="s">
        <v>130</v>
      </c>
      <c r="I262" s="51" t="s">
        <v>449</v>
      </c>
      <c r="J262" s="710" t="s">
        <v>252</v>
      </c>
      <c r="K262" s="710" t="s">
        <v>255</v>
      </c>
      <c r="L262" s="710">
        <v>3</v>
      </c>
    </row>
    <row r="263" spans="1:12" ht="46.5">
      <c r="A263" s="773"/>
      <c r="B263" s="70"/>
      <c r="C263" s="71"/>
      <c r="D263" s="70"/>
      <c r="E263" s="71" t="s">
        <v>134</v>
      </c>
      <c r="F263" s="71" t="s">
        <v>135</v>
      </c>
      <c r="G263" s="37" t="s">
        <v>103</v>
      </c>
      <c r="H263" s="71" t="s">
        <v>131</v>
      </c>
      <c r="I263" s="51" t="s">
        <v>450</v>
      </c>
      <c r="J263" s="710"/>
      <c r="K263" s="710"/>
      <c r="L263" s="710"/>
    </row>
    <row r="264" spans="1:12" ht="46.5">
      <c r="A264" s="773"/>
      <c r="B264" s="70"/>
      <c r="C264" s="71"/>
      <c r="D264" s="70"/>
      <c r="E264" s="71" t="s">
        <v>134</v>
      </c>
      <c r="F264" s="71" t="s">
        <v>135</v>
      </c>
      <c r="G264" s="37" t="s">
        <v>103</v>
      </c>
      <c r="H264" s="71" t="s">
        <v>132</v>
      </c>
      <c r="I264" s="51" t="s">
        <v>451</v>
      </c>
      <c r="J264" s="710"/>
      <c r="K264" s="710"/>
      <c r="L264" s="710"/>
    </row>
    <row r="265" spans="1:12" ht="46.5">
      <c r="A265" s="773"/>
      <c r="B265" s="70"/>
      <c r="C265" s="71"/>
      <c r="D265" s="70"/>
      <c r="E265" s="71" t="s">
        <v>134</v>
      </c>
      <c r="F265" s="71" t="s">
        <v>135</v>
      </c>
      <c r="G265" s="37" t="s">
        <v>103</v>
      </c>
      <c r="H265" s="71" t="s">
        <v>133</v>
      </c>
      <c r="I265" s="36" t="s">
        <v>452</v>
      </c>
      <c r="J265" s="710"/>
      <c r="K265" s="710"/>
      <c r="L265" s="710"/>
    </row>
    <row r="266" spans="1:12" ht="31">
      <c r="A266" s="773"/>
      <c r="B266" s="70"/>
      <c r="C266" s="71"/>
      <c r="D266" s="70"/>
      <c r="E266" s="71" t="s">
        <v>134</v>
      </c>
      <c r="F266" s="71" t="s">
        <v>135</v>
      </c>
      <c r="G266" s="37" t="s">
        <v>103</v>
      </c>
      <c r="H266" s="71" t="s">
        <v>99</v>
      </c>
      <c r="I266" s="36" t="s">
        <v>453</v>
      </c>
      <c r="J266" s="710"/>
      <c r="K266" s="710"/>
      <c r="L266" s="710"/>
    </row>
    <row r="267" spans="1:12" ht="77.5">
      <c r="A267" s="773"/>
      <c r="B267" s="70"/>
      <c r="C267" s="710">
        <v>5</v>
      </c>
      <c r="D267" s="711" t="s">
        <v>644</v>
      </c>
      <c r="E267" s="71" t="s">
        <v>134</v>
      </c>
      <c r="F267" s="37" t="s">
        <v>103</v>
      </c>
      <c r="G267" s="33" t="s">
        <v>51</v>
      </c>
      <c r="H267" s="71" t="s">
        <v>130</v>
      </c>
      <c r="I267" s="36" t="s">
        <v>577</v>
      </c>
      <c r="J267" s="710" t="s">
        <v>252</v>
      </c>
      <c r="K267" s="710" t="s">
        <v>255</v>
      </c>
      <c r="L267" s="710">
        <v>3</v>
      </c>
    </row>
    <row r="268" spans="1:12" ht="62">
      <c r="A268" s="773"/>
      <c r="B268" s="70"/>
      <c r="C268" s="710"/>
      <c r="D268" s="711"/>
      <c r="E268" s="71" t="s">
        <v>134</v>
      </c>
      <c r="F268" s="37" t="s">
        <v>103</v>
      </c>
      <c r="G268" s="33" t="s">
        <v>51</v>
      </c>
      <c r="H268" s="71" t="s">
        <v>131</v>
      </c>
      <c r="I268" s="36" t="s">
        <v>578</v>
      </c>
      <c r="J268" s="710"/>
      <c r="K268" s="710"/>
      <c r="L268" s="710"/>
    </row>
    <row r="269" spans="1:12" ht="77.5">
      <c r="A269" s="773"/>
      <c r="B269" s="70"/>
      <c r="C269" s="710"/>
      <c r="D269" s="711"/>
      <c r="E269" s="71" t="s">
        <v>134</v>
      </c>
      <c r="F269" s="37" t="s">
        <v>103</v>
      </c>
      <c r="G269" s="33" t="s">
        <v>51</v>
      </c>
      <c r="H269" s="71" t="s">
        <v>132</v>
      </c>
      <c r="I269" s="36" t="s">
        <v>579</v>
      </c>
      <c r="J269" s="710"/>
      <c r="K269" s="710"/>
      <c r="L269" s="710"/>
    </row>
    <row r="270" spans="1:12" ht="46.5">
      <c r="A270" s="773"/>
      <c r="B270" s="70"/>
      <c r="C270" s="710"/>
      <c r="D270" s="711"/>
      <c r="E270" s="71" t="s">
        <v>134</v>
      </c>
      <c r="F270" s="37" t="s">
        <v>103</v>
      </c>
      <c r="G270" s="33" t="s">
        <v>51</v>
      </c>
      <c r="H270" s="71" t="s">
        <v>133</v>
      </c>
      <c r="I270" s="36" t="s">
        <v>580</v>
      </c>
      <c r="J270" s="710"/>
      <c r="K270" s="710"/>
      <c r="L270" s="710"/>
    </row>
    <row r="271" spans="1:12" ht="31">
      <c r="A271" s="773"/>
      <c r="B271" s="70"/>
      <c r="C271" s="710"/>
      <c r="D271" s="711"/>
      <c r="E271" s="71" t="s">
        <v>134</v>
      </c>
      <c r="F271" s="37" t="s">
        <v>103</v>
      </c>
      <c r="G271" s="33" t="s">
        <v>51</v>
      </c>
      <c r="H271" s="71" t="s">
        <v>99</v>
      </c>
      <c r="I271" s="36" t="s">
        <v>637</v>
      </c>
      <c r="J271" s="710"/>
      <c r="K271" s="710"/>
      <c r="L271" s="710"/>
    </row>
    <row r="272" spans="1:12" ht="20">
      <c r="A272" s="29" t="s">
        <v>234</v>
      </c>
      <c r="B272" s="695" t="s">
        <v>235</v>
      </c>
      <c r="C272" s="695"/>
      <c r="D272" s="695"/>
      <c r="E272" s="695"/>
      <c r="F272" s="695"/>
      <c r="G272" s="695"/>
      <c r="H272" s="695"/>
      <c r="I272" s="695"/>
      <c r="J272" s="29"/>
      <c r="K272" s="29"/>
      <c r="L272" s="167">
        <f>L273</f>
        <v>3</v>
      </c>
    </row>
    <row r="273" spans="1:12">
      <c r="A273" s="71"/>
      <c r="B273" s="70"/>
      <c r="C273" s="710">
        <v>1</v>
      </c>
      <c r="D273" s="711" t="s">
        <v>634</v>
      </c>
      <c r="E273" s="71" t="s">
        <v>134</v>
      </c>
      <c r="F273" s="37" t="s">
        <v>103</v>
      </c>
      <c r="G273" s="37" t="s">
        <v>103</v>
      </c>
      <c r="H273" s="71" t="s">
        <v>130</v>
      </c>
      <c r="I273" s="61" t="s">
        <v>454</v>
      </c>
      <c r="J273" s="710" t="s">
        <v>252</v>
      </c>
      <c r="K273" s="710" t="s">
        <v>255</v>
      </c>
      <c r="L273" s="710">
        <v>3</v>
      </c>
    </row>
    <row r="274" spans="1:12" ht="31">
      <c r="A274" s="71"/>
      <c r="B274" s="70"/>
      <c r="C274" s="710"/>
      <c r="D274" s="711"/>
      <c r="E274" s="71" t="s">
        <v>134</v>
      </c>
      <c r="F274" s="37" t="s">
        <v>103</v>
      </c>
      <c r="G274" s="37" t="s">
        <v>103</v>
      </c>
      <c r="H274" s="71" t="s">
        <v>131</v>
      </c>
      <c r="I274" s="70" t="s">
        <v>455</v>
      </c>
      <c r="J274" s="710"/>
      <c r="K274" s="710"/>
      <c r="L274" s="710"/>
    </row>
    <row r="275" spans="1:12" ht="31">
      <c r="A275" s="71"/>
      <c r="B275" s="70"/>
      <c r="C275" s="710"/>
      <c r="D275" s="711"/>
      <c r="E275" s="71" t="s">
        <v>134</v>
      </c>
      <c r="F275" s="37" t="s">
        <v>103</v>
      </c>
      <c r="G275" s="37" t="s">
        <v>103</v>
      </c>
      <c r="H275" s="71" t="s">
        <v>132</v>
      </c>
      <c r="I275" s="70" t="s">
        <v>456</v>
      </c>
      <c r="J275" s="710"/>
      <c r="K275" s="710"/>
      <c r="L275" s="710"/>
    </row>
    <row r="276" spans="1:12" ht="31">
      <c r="A276" s="71"/>
      <c r="B276" s="70"/>
      <c r="C276" s="710"/>
      <c r="D276" s="711"/>
      <c r="E276" s="71" t="s">
        <v>134</v>
      </c>
      <c r="F276" s="37" t="s">
        <v>103</v>
      </c>
      <c r="G276" s="37" t="s">
        <v>103</v>
      </c>
      <c r="H276" s="71" t="s">
        <v>133</v>
      </c>
      <c r="I276" s="70" t="s">
        <v>457</v>
      </c>
      <c r="J276" s="710"/>
      <c r="K276" s="710"/>
      <c r="L276" s="710"/>
    </row>
    <row r="277" spans="1:12">
      <c r="A277" s="71"/>
      <c r="B277" s="70"/>
      <c r="C277" s="710"/>
      <c r="D277" s="711"/>
      <c r="E277" s="71" t="s">
        <v>134</v>
      </c>
      <c r="F277" s="37" t="s">
        <v>103</v>
      </c>
      <c r="G277" s="37" t="s">
        <v>103</v>
      </c>
      <c r="H277" s="71" t="s">
        <v>99</v>
      </c>
      <c r="I277" s="61" t="s">
        <v>458</v>
      </c>
      <c r="J277" s="710"/>
      <c r="K277" s="710"/>
      <c r="L277" s="710"/>
    </row>
    <row r="278" spans="1:12" ht="20">
      <c r="A278" s="29" t="s">
        <v>237</v>
      </c>
      <c r="B278" s="695" t="s">
        <v>238</v>
      </c>
      <c r="C278" s="695"/>
      <c r="D278" s="695"/>
      <c r="E278" s="695"/>
      <c r="F278" s="695"/>
      <c r="G278" s="695"/>
      <c r="H278" s="695"/>
      <c r="I278" s="695"/>
      <c r="J278" s="29"/>
      <c r="K278" s="29"/>
      <c r="L278" s="167">
        <f>AVERAGE(L279:L293)</f>
        <v>3</v>
      </c>
    </row>
    <row r="279" spans="1:12" ht="31">
      <c r="A279" s="36"/>
      <c r="B279" s="70"/>
      <c r="C279" s="710">
        <v>1</v>
      </c>
      <c r="D279" s="711" t="s">
        <v>581</v>
      </c>
      <c r="E279" s="71" t="s">
        <v>134</v>
      </c>
      <c r="F279" s="37" t="s">
        <v>103</v>
      </c>
      <c r="G279" s="37" t="s">
        <v>103</v>
      </c>
      <c r="H279" s="71" t="s">
        <v>130</v>
      </c>
      <c r="I279" s="70" t="s">
        <v>460</v>
      </c>
      <c r="J279" s="710" t="s">
        <v>252</v>
      </c>
      <c r="K279" s="710" t="s">
        <v>255</v>
      </c>
      <c r="L279" s="710">
        <v>3</v>
      </c>
    </row>
    <row r="280" spans="1:12">
      <c r="A280" s="36"/>
      <c r="B280" s="70"/>
      <c r="C280" s="710"/>
      <c r="D280" s="711"/>
      <c r="E280" s="71" t="s">
        <v>134</v>
      </c>
      <c r="F280" s="37" t="s">
        <v>103</v>
      </c>
      <c r="G280" s="37" t="s">
        <v>103</v>
      </c>
      <c r="H280" s="71" t="s">
        <v>131</v>
      </c>
      <c r="I280" s="61" t="s">
        <v>461</v>
      </c>
      <c r="J280" s="710"/>
      <c r="K280" s="710"/>
      <c r="L280" s="710"/>
    </row>
    <row r="281" spans="1:12" ht="77.5">
      <c r="A281" s="36"/>
      <c r="B281" s="70"/>
      <c r="C281" s="710"/>
      <c r="D281" s="711"/>
      <c r="E281" s="71" t="s">
        <v>134</v>
      </c>
      <c r="F281" s="37" t="s">
        <v>103</v>
      </c>
      <c r="G281" s="37" t="s">
        <v>103</v>
      </c>
      <c r="H281" s="71" t="s">
        <v>132</v>
      </c>
      <c r="I281" s="70" t="s">
        <v>462</v>
      </c>
      <c r="J281" s="710"/>
      <c r="K281" s="710"/>
      <c r="L281" s="710"/>
    </row>
    <row r="282" spans="1:12" ht="46.5">
      <c r="A282" s="36"/>
      <c r="B282" s="70"/>
      <c r="C282" s="710"/>
      <c r="D282" s="711"/>
      <c r="E282" s="71" t="s">
        <v>134</v>
      </c>
      <c r="F282" s="37" t="s">
        <v>103</v>
      </c>
      <c r="G282" s="37" t="s">
        <v>103</v>
      </c>
      <c r="H282" s="71" t="s">
        <v>133</v>
      </c>
      <c r="I282" s="70" t="s">
        <v>463</v>
      </c>
      <c r="J282" s="710"/>
      <c r="K282" s="710"/>
      <c r="L282" s="710"/>
    </row>
    <row r="283" spans="1:12">
      <c r="A283" s="36"/>
      <c r="B283" s="70"/>
      <c r="C283" s="710"/>
      <c r="D283" s="711"/>
      <c r="E283" s="71" t="s">
        <v>134</v>
      </c>
      <c r="F283" s="37" t="s">
        <v>103</v>
      </c>
      <c r="G283" s="37" t="s">
        <v>103</v>
      </c>
      <c r="H283" s="71" t="s">
        <v>99</v>
      </c>
      <c r="I283" s="70" t="s">
        <v>464</v>
      </c>
      <c r="J283" s="710"/>
      <c r="K283" s="710"/>
      <c r="L283" s="710"/>
    </row>
    <row r="284" spans="1:12" ht="31">
      <c r="A284" s="36"/>
      <c r="B284" s="70"/>
      <c r="C284" s="71">
        <v>2</v>
      </c>
      <c r="D284" s="70" t="s">
        <v>240</v>
      </c>
      <c r="E284" s="71" t="s">
        <v>134</v>
      </c>
      <c r="F284" s="71" t="s">
        <v>135</v>
      </c>
      <c r="G284" s="37" t="s">
        <v>103</v>
      </c>
      <c r="H284" s="71" t="s">
        <v>130</v>
      </c>
      <c r="I284" s="36" t="s">
        <v>465</v>
      </c>
      <c r="J284" s="710" t="s">
        <v>252</v>
      </c>
      <c r="K284" s="710" t="s">
        <v>255</v>
      </c>
      <c r="L284" s="710">
        <v>3</v>
      </c>
    </row>
    <row r="285" spans="1:12" ht="31">
      <c r="A285" s="36"/>
      <c r="B285" s="70"/>
      <c r="C285" s="71"/>
      <c r="D285" s="70"/>
      <c r="E285" s="71" t="s">
        <v>134</v>
      </c>
      <c r="F285" s="71" t="s">
        <v>135</v>
      </c>
      <c r="G285" s="37" t="s">
        <v>103</v>
      </c>
      <c r="H285" s="71" t="s">
        <v>131</v>
      </c>
      <c r="I285" s="36" t="s">
        <v>466</v>
      </c>
      <c r="J285" s="710"/>
      <c r="K285" s="710"/>
      <c r="L285" s="710"/>
    </row>
    <row r="286" spans="1:12" ht="31">
      <c r="A286" s="36"/>
      <c r="B286" s="70"/>
      <c r="C286" s="71"/>
      <c r="D286" s="70"/>
      <c r="E286" s="71" t="s">
        <v>134</v>
      </c>
      <c r="F286" s="71" t="s">
        <v>135</v>
      </c>
      <c r="G286" s="37" t="s">
        <v>103</v>
      </c>
      <c r="H286" s="71" t="s">
        <v>132</v>
      </c>
      <c r="I286" s="36" t="s">
        <v>467</v>
      </c>
      <c r="J286" s="710"/>
      <c r="K286" s="710"/>
      <c r="L286" s="710"/>
    </row>
    <row r="287" spans="1:12">
      <c r="A287" s="36"/>
      <c r="B287" s="70"/>
      <c r="C287" s="71"/>
      <c r="D287" s="70"/>
      <c r="E287" s="71" t="s">
        <v>134</v>
      </c>
      <c r="F287" s="71" t="s">
        <v>135</v>
      </c>
      <c r="G287" s="37" t="s">
        <v>103</v>
      </c>
      <c r="H287" s="71" t="s">
        <v>133</v>
      </c>
      <c r="I287" s="36" t="s">
        <v>468</v>
      </c>
      <c r="J287" s="710"/>
      <c r="K287" s="710"/>
      <c r="L287" s="710"/>
    </row>
    <row r="288" spans="1:12">
      <c r="A288" s="36"/>
      <c r="B288" s="70"/>
      <c r="C288" s="71"/>
      <c r="D288" s="70"/>
      <c r="E288" s="71" t="s">
        <v>134</v>
      </c>
      <c r="F288" s="71" t="s">
        <v>135</v>
      </c>
      <c r="G288" s="37" t="s">
        <v>103</v>
      </c>
      <c r="H288" s="71" t="s">
        <v>99</v>
      </c>
      <c r="I288" s="36" t="s">
        <v>469</v>
      </c>
      <c r="J288" s="710"/>
      <c r="K288" s="710"/>
      <c r="L288" s="710"/>
    </row>
    <row r="289" spans="1:12" ht="46.5">
      <c r="A289" s="36"/>
      <c r="B289" s="70"/>
      <c r="C289" s="71">
        <v>3</v>
      </c>
      <c r="D289" s="70" t="s">
        <v>241</v>
      </c>
      <c r="E289" s="71" t="s">
        <v>134</v>
      </c>
      <c r="F289" s="71" t="s">
        <v>135</v>
      </c>
      <c r="G289" s="37" t="s">
        <v>103</v>
      </c>
      <c r="H289" s="71" t="s">
        <v>130</v>
      </c>
      <c r="I289" s="36" t="s">
        <v>470</v>
      </c>
      <c r="J289" s="710" t="s">
        <v>252</v>
      </c>
      <c r="K289" s="710" t="s">
        <v>255</v>
      </c>
      <c r="L289" s="710">
        <v>3</v>
      </c>
    </row>
    <row r="290" spans="1:12" ht="46.5">
      <c r="A290" s="36"/>
      <c r="B290" s="70"/>
      <c r="C290" s="71"/>
      <c r="D290" s="70"/>
      <c r="E290" s="71" t="s">
        <v>134</v>
      </c>
      <c r="F290" s="71" t="s">
        <v>135</v>
      </c>
      <c r="G290" s="37" t="s">
        <v>103</v>
      </c>
      <c r="H290" s="71" t="s">
        <v>131</v>
      </c>
      <c r="I290" s="36" t="s">
        <v>471</v>
      </c>
      <c r="J290" s="710"/>
      <c r="K290" s="710"/>
      <c r="L290" s="710"/>
    </row>
    <row r="291" spans="1:12" ht="31">
      <c r="A291" s="36"/>
      <c r="B291" s="70"/>
      <c r="C291" s="71"/>
      <c r="D291" s="70"/>
      <c r="E291" s="71" t="s">
        <v>134</v>
      </c>
      <c r="F291" s="71" t="s">
        <v>135</v>
      </c>
      <c r="G291" s="37" t="s">
        <v>103</v>
      </c>
      <c r="H291" s="71" t="s">
        <v>132</v>
      </c>
      <c r="I291" s="36" t="s">
        <v>472</v>
      </c>
      <c r="J291" s="710"/>
      <c r="K291" s="710"/>
      <c r="L291" s="710"/>
    </row>
    <row r="292" spans="1:12" ht="31">
      <c r="A292" s="36"/>
      <c r="B292" s="70"/>
      <c r="C292" s="71"/>
      <c r="D292" s="70"/>
      <c r="E292" s="71" t="s">
        <v>134</v>
      </c>
      <c r="F292" s="71" t="s">
        <v>135</v>
      </c>
      <c r="G292" s="37" t="s">
        <v>103</v>
      </c>
      <c r="H292" s="71" t="s">
        <v>133</v>
      </c>
      <c r="I292" s="36" t="s">
        <v>473</v>
      </c>
      <c r="J292" s="710"/>
      <c r="K292" s="710"/>
      <c r="L292" s="710"/>
    </row>
    <row r="293" spans="1:12" ht="31">
      <c r="A293" s="36"/>
      <c r="B293" s="70"/>
      <c r="C293" s="71"/>
      <c r="D293" s="70"/>
      <c r="E293" s="71" t="s">
        <v>134</v>
      </c>
      <c r="F293" s="71" t="s">
        <v>135</v>
      </c>
      <c r="G293" s="37" t="s">
        <v>103</v>
      </c>
      <c r="H293" s="71" t="s">
        <v>99</v>
      </c>
      <c r="I293" s="36" t="s">
        <v>474</v>
      </c>
      <c r="J293" s="710"/>
      <c r="K293" s="710"/>
      <c r="L293" s="710"/>
    </row>
    <row r="294" spans="1:12" ht="20">
      <c r="A294" s="29" t="s">
        <v>242</v>
      </c>
      <c r="B294" s="695" t="s">
        <v>243</v>
      </c>
      <c r="C294" s="695"/>
      <c r="D294" s="695"/>
      <c r="E294" s="695"/>
      <c r="F294" s="695"/>
      <c r="G294" s="695"/>
      <c r="H294" s="695"/>
      <c r="I294" s="695"/>
      <c r="J294" s="29"/>
      <c r="K294" s="29"/>
      <c r="L294" s="167">
        <f>AVERAGE(L295:L304)</f>
        <v>2.5</v>
      </c>
    </row>
    <row r="295" spans="1:12" ht="31">
      <c r="A295" s="71"/>
      <c r="B295" s="70"/>
      <c r="C295" s="710">
        <v>1</v>
      </c>
      <c r="D295" s="711" t="s">
        <v>582</v>
      </c>
      <c r="E295" s="71" t="s">
        <v>134</v>
      </c>
      <c r="F295" s="37" t="s">
        <v>103</v>
      </c>
      <c r="G295" s="37" t="s">
        <v>103</v>
      </c>
      <c r="H295" s="71" t="s">
        <v>130</v>
      </c>
      <c r="I295" s="70" t="s">
        <v>475</v>
      </c>
      <c r="J295" s="710" t="s">
        <v>252</v>
      </c>
      <c r="K295" s="710" t="s">
        <v>255</v>
      </c>
      <c r="L295" s="710">
        <v>1</v>
      </c>
    </row>
    <row r="296" spans="1:12">
      <c r="A296" s="71"/>
      <c r="B296" s="70"/>
      <c r="C296" s="710"/>
      <c r="D296" s="711"/>
      <c r="E296" s="71" t="s">
        <v>134</v>
      </c>
      <c r="F296" s="37" t="s">
        <v>103</v>
      </c>
      <c r="G296" s="37" t="s">
        <v>103</v>
      </c>
      <c r="H296" s="71" t="s">
        <v>131</v>
      </c>
      <c r="I296" s="61" t="s">
        <v>476</v>
      </c>
      <c r="J296" s="710"/>
      <c r="K296" s="710"/>
      <c r="L296" s="710"/>
    </row>
    <row r="297" spans="1:12" ht="62">
      <c r="A297" s="71"/>
      <c r="B297" s="70"/>
      <c r="C297" s="710"/>
      <c r="D297" s="711"/>
      <c r="E297" s="71" t="s">
        <v>134</v>
      </c>
      <c r="F297" s="37" t="s">
        <v>103</v>
      </c>
      <c r="G297" s="37" t="s">
        <v>103</v>
      </c>
      <c r="H297" s="71" t="s">
        <v>132</v>
      </c>
      <c r="I297" s="70" t="s">
        <v>477</v>
      </c>
      <c r="J297" s="710"/>
      <c r="K297" s="710"/>
      <c r="L297" s="710"/>
    </row>
    <row r="298" spans="1:12" ht="46.5">
      <c r="A298" s="71"/>
      <c r="B298" s="70"/>
      <c r="C298" s="710"/>
      <c r="D298" s="711"/>
      <c r="E298" s="71" t="s">
        <v>134</v>
      </c>
      <c r="F298" s="37" t="s">
        <v>103</v>
      </c>
      <c r="G298" s="37" t="s">
        <v>103</v>
      </c>
      <c r="H298" s="71" t="s">
        <v>133</v>
      </c>
      <c r="I298" s="70" t="s">
        <v>478</v>
      </c>
      <c r="J298" s="710"/>
      <c r="K298" s="710"/>
      <c r="L298" s="710"/>
    </row>
    <row r="299" spans="1:12" ht="31">
      <c r="A299" s="71"/>
      <c r="B299" s="70"/>
      <c r="C299" s="710"/>
      <c r="D299" s="711"/>
      <c r="E299" s="71" t="s">
        <v>134</v>
      </c>
      <c r="F299" s="37" t="s">
        <v>103</v>
      </c>
      <c r="G299" s="37" t="s">
        <v>103</v>
      </c>
      <c r="H299" s="71" t="s">
        <v>99</v>
      </c>
      <c r="I299" s="70" t="s">
        <v>479</v>
      </c>
      <c r="J299" s="710"/>
      <c r="K299" s="710"/>
      <c r="L299" s="710"/>
    </row>
    <row r="300" spans="1:12" s="52" customFormat="1" ht="62">
      <c r="A300" s="71"/>
      <c r="B300" s="70"/>
      <c r="C300" s="71">
        <v>2</v>
      </c>
      <c r="D300" s="70" t="s">
        <v>245</v>
      </c>
      <c r="E300" s="71" t="s">
        <v>134</v>
      </c>
      <c r="F300" s="71" t="s">
        <v>135</v>
      </c>
      <c r="G300" s="37" t="s">
        <v>103</v>
      </c>
      <c r="H300" s="71" t="s">
        <v>130</v>
      </c>
      <c r="I300" s="36" t="s">
        <v>480</v>
      </c>
      <c r="J300" s="710" t="s">
        <v>252</v>
      </c>
      <c r="K300" s="710" t="s">
        <v>255</v>
      </c>
      <c r="L300" s="710">
        <v>4</v>
      </c>
    </row>
    <row r="301" spans="1:12" s="52" customFormat="1" ht="31">
      <c r="A301" s="71"/>
      <c r="B301" s="70"/>
      <c r="C301" s="71"/>
      <c r="D301" s="70"/>
      <c r="E301" s="71" t="s">
        <v>134</v>
      </c>
      <c r="F301" s="71" t="s">
        <v>135</v>
      </c>
      <c r="G301" s="37" t="s">
        <v>103</v>
      </c>
      <c r="H301" s="71" t="s">
        <v>131</v>
      </c>
      <c r="I301" s="36" t="s">
        <v>481</v>
      </c>
      <c r="J301" s="710"/>
      <c r="K301" s="710"/>
      <c r="L301" s="710"/>
    </row>
    <row r="302" spans="1:12" s="52" customFormat="1" ht="31">
      <c r="A302" s="71"/>
      <c r="B302" s="70"/>
      <c r="C302" s="71"/>
      <c r="D302" s="70"/>
      <c r="E302" s="71" t="s">
        <v>134</v>
      </c>
      <c r="F302" s="71" t="s">
        <v>135</v>
      </c>
      <c r="G302" s="37" t="s">
        <v>103</v>
      </c>
      <c r="H302" s="71" t="s">
        <v>132</v>
      </c>
      <c r="I302" s="36" t="s">
        <v>482</v>
      </c>
      <c r="J302" s="710"/>
      <c r="K302" s="710"/>
      <c r="L302" s="710"/>
    </row>
    <row r="303" spans="1:12" s="52" customFormat="1" ht="31">
      <c r="A303" s="71"/>
      <c r="B303" s="70"/>
      <c r="C303" s="71"/>
      <c r="D303" s="70"/>
      <c r="E303" s="71" t="s">
        <v>134</v>
      </c>
      <c r="F303" s="71" t="s">
        <v>135</v>
      </c>
      <c r="G303" s="37" t="s">
        <v>103</v>
      </c>
      <c r="H303" s="71" t="s">
        <v>133</v>
      </c>
      <c r="I303" s="36" t="s">
        <v>483</v>
      </c>
      <c r="J303" s="710"/>
      <c r="K303" s="710"/>
      <c r="L303" s="710"/>
    </row>
    <row r="304" spans="1:12" s="52" customFormat="1" ht="31">
      <c r="A304" s="71"/>
      <c r="B304" s="70"/>
      <c r="C304" s="71"/>
      <c r="D304" s="70"/>
      <c r="E304" s="71" t="s">
        <v>134</v>
      </c>
      <c r="F304" s="71" t="s">
        <v>135</v>
      </c>
      <c r="G304" s="37" t="s">
        <v>103</v>
      </c>
      <c r="H304" s="71" t="s">
        <v>99</v>
      </c>
      <c r="I304" s="36" t="s">
        <v>484</v>
      </c>
      <c r="J304" s="710"/>
      <c r="K304" s="710"/>
      <c r="L304" s="710"/>
    </row>
  </sheetData>
  <autoFilter ref="A4:L304" xr:uid="{00000000-0009-0000-0000-00000B000000}"/>
  <mergeCells count="322">
    <mergeCell ref="L3:L4"/>
    <mergeCell ref="K3:K4"/>
    <mergeCell ref="B228:I228"/>
    <mergeCell ref="B234:I234"/>
    <mergeCell ref="B240:I240"/>
    <mergeCell ref="B52:I52"/>
    <mergeCell ref="B88:I88"/>
    <mergeCell ref="B94:I94"/>
    <mergeCell ref="B100:I100"/>
    <mergeCell ref="B116:I116"/>
    <mergeCell ref="B122:I122"/>
    <mergeCell ref="B133:I133"/>
    <mergeCell ref="B149:I149"/>
    <mergeCell ref="B180:I180"/>
    <mergeCell ref="C229:C233"/>
    <mergeCell ref="C235:C239"/>
    <mergeCell ref="C175:C179"/>
    <mergeCell ref="C181:C185"/>
    <mergeCell ref="B210:I210"/>
    <mergeCell ref="B216:I216"/>
    <mergeCell ref="D117:D121"/>
    <mergeCell ref="D123:D127"/>
    <mergeCell ref="E3:G3"/>
    <mergeCell ref="D134:D138"/>
    <mergeCell ref="B5:I5"/>
    <mergeCell ref="C150:C154"/>
    <mergeCell ref="D155:D159"/>
    <mergeCell ref="C155:C159"/>
    <mergeCell ref="D21:D25"/>
    <mergeCell ref="D26:D30"/>
    <mergeCell ref="D31:D35"/>
    <mergeCell ref="D36:D40"/>
    <mergeCell ref="D41:D45"/>
    <mergeCell ref="D47:D51"/>
    <mergeCell ref="D53:D57"/>
    <mergeCell ref="D73:D77"/>
    <mergeCell ref="D78:D82"/>
    <mergeCell ref="D101:D105"/>
    <mergeCell ref="C68:C72"/>
    <mergeCell ref="D68:D72"/>
    <mergeCell ref="C89:C93"/>
    <mergeCell ref="D6:D10"/>
    <mergeCell ref="D11:D15"/>
    <mergeCell ref="D16:D20"/>
    <mergeCell ref="D139:D143"/>
    <mergeCell ref="D144:D148"/>
    <mergeCell ref="B6:B45"/>
    <mergeCell ref="B47:B51"/>
    <mergeCell ref="C267:C271"/>
    <mergeCell ref="C273:C277"/>
    <mergeCell ref="C279:C283"/>
    <mergeCell ref="C295:C299"/>
    <mergeCell ref="C217:C221"/>
    <mergeCell ref="D217:D221"/>
    <mergeCell ref="D223:D227"/>
    <mergeCell ref="D229:D233"/>
    <mergeCell ref="D235:D239"/>
    <mergeCell ref="D241:D245"/>
    <mergeCell ref="D247:D251"/>
    <mergeCell ref="D267:D271"/>
    <mergeCell ref="D295:D299"/>
    <mergeCell ref="D273:D277"/>
    <mergeCell ref="D279:D283"/>
    <mergeCell ref="B246:I246"/>
    <mergeCell ref="B272:I272"/>
    <mergeCell ref="B278:I278"/>
    <mergeCell ref="B294:I294"/>
    <mergeCell ref="C241:C245"/>
    <mergeCell ref="C247:C251"/>
    <mergeCell ref="C223:C227"/>
    <mergeCell ref="D205:D209"/>
    <mergeCell ref="D211:D215"/>
    <mergeCell ref="C199:C203"/>
    <mergeCell ref="C205:C209"/>
    <mergeCell ref="C211:C215"/>
    <mergeCell ref="D193:D197"/>
    <mergeCell ref="D199:D203"/>
    <mergeCell ref="D187:D191"/>
    <mergeCell ref="C187:C191"/>
    <mergeCell ref="C193:C197"/>
    <mergeCell ref="A123:A132"/>
    <mergeCell ref="A134:A148"/>
    <mergeCell ref="D175:D179"/>
    <mergeCell ref="D181:D185"/>
    <mergeCell ref="D83:D87"/>
    <mergeCell ref="D89:D93"/>
    <mergeCell ref="A247:A271"/>
    <mergeCell ref="D160:D164"/>
    <mergeCell ref="C160:C164"/>
    <mergeCell ref="D165:D169"/>
    <mergeCell ref="C165:C169"/>
    <mergeCell ref="D170:D174"/>
    <mergeCell ref="C170:C174"/>
    <mergeCell ref="B150:B179"/>
    <mergeCell ref="B53:B87"/>
    <mergeCell ref="B89:B93"/>
    <mergeCell ref="B95:B99"/>
    <mergeCell ref="B101:B115"/>
    <mergeCell ref="D106:D110"/>
    <mergeCell ref="B186:I186"/>
    <mergeCell ref="B192:I192"/>
    <mergeCell ref="B198:I198"/>
    <mergeCell ref="B204:I204"/>
    <mergeCell ref="B222:I222"/>
    <mergeCell ref="L31:L35"/>
    <mergeCell ref="A1:L1"/>
    <mergeCell ref="A2:I2"/>
    <mergeCell ref="J2:K2"/>
    <mergeCell ref="C106:C110"/>
    <mergeCell ref="D111:D115"/>
    <mergeCell ref="C111:C115"/>
    <mergeCell ref="C53:C57"/>
    <mergeCell ref="C73:C77"/>
    <mergeCell ref="C78:C82"/>
    <mergeCell ref="C83:C87"/>
    <mergeCell ref="C58:C62"/>
    <mergeCell ref="C63:C67"/>
    <mergeCell ref="C95:C99"/>
    <mergeCell ref="C101:C105"/>
    <mergeCell ref="C6:C10"/>
    <mergeCell ref="C11:C15"/>
    <mergeCell ref="C16:C20"/>
    <mergeCell ref="C21:C25"/>
    <mergeCell ref="C26:C30"/>
    <mergeCell ref="C31:C35"/>
    <mergeCell ref="C36:C40"/>
    <mergeCell ref="C41:C45"/>
    <mergeCell ref="C47:C51"/>
    <mergeCell ref="K31:K35"/>
    <mergeCell ref="A150:A179"/>
    <mergeCell ref="B117:B121"/>
    <mergeCell ref="B123:B132"/>
    <mergeCell ref="D128:D132"/>
    <mergeCell ref="C128:C132"/>
    <mergeCell ref="B134:B148"/>
    <mergeCell ref="D150:D154"/>
    <mergeCell ref="C134:C138"/>
    <mergeCell ref="C139:C143"/>
    <mergeCell ref="C144:C148"/>
    <mergeCell ref="C117:C121"/>
    <mergeCell ref="C123:C127"/>
    <mergeCell ref="D58:D62"/>
    <mergeCell ref="D63:D67"/>
    <mergeCell ref="D95:D99"/>
    <mergeCell ref="B46:I46"/>
    <mergeCell ref="A6:A45"/>
    <mergeCell ref="A47:A51"/>
    <mergeCell ref="A53:A87"/>
    <mergeCell ref="A89:A93"/>
    <mergeCell ref="A95:A99"/>
    <mergeCell ref="A101:A115"/>
    <mergeCell ref="A117:A121"/>
    <mergeCell ref="K36:K40"/>
    <mergeCell ref="L36:L40"/>
    <mergeCell ref="J41:J45"/>
    <mergeCell ref="K41:K45"/>
    <mergeCell ref="L41:L45"/>
    <mergeCell ref="J47:J51"/>
    <mergeCell ref="K47:K51"/>
    <mergeCell ref="L47:L51"/>
    <mergeCell ref="J6:J10"/>
    <mergeCell ref="K6:K10"/>
    <mergeCell ref="L6:L10"/>
    <mergeCell ref="J11:J15"/>
    <mergeCell ref="K11:K15"/>
    <mergeCell ref="L11:L15"/>
    <mergeCell ref="J16:J20"/>
    <mergeCell ref="K16:K20"/>
    <mergeCell ref="L16:L20"/>
    <mergeCell ref="J21:J25"/>
    <mergeCell ref="K21:K25"/>
    <mergeCell ref="L21:L25"/>
    <mergeCell ref="J26:J30"/>
    <mergeCell ref="K26:K30"/>
    <mergeCell ref="L26:L30"/>
    <mergeCell ref="J31:J35"/>
    <mergeCell ref="L68:L72"/>
    <mergeCell ref="J73:J77"/>
    <mergeCell ref="K73:K77"/>
    <mergeCell ref="L73:L77"/>
    <mergeCell ref="J78:J82"/>
    <mergeCell ref="K78:K82"/>
    <mergeCell ref="L78:L82"/>
    <mergeCell ref="J53:J57"/>
    <mergeCell ref="K53:K57"/>
    <mergeCell ref="L53:L57"/>
    <mergeCell ref="J58:J62"/>
    <mergeCell ref="K58:K62"/>
    <mergeCell ref="L58:L62"/>
    <mergeCell ref="J63:J67"/>
    <mergeCell ref="K63:K67"/>
    <mergeCell ref="L63:L67"/>
    <mergeCell ref="L101:L105"/>
    <mergeCell ref="J106:J110"/>
    <mergeCell ref="K106:K110"/>
    <mergeCell ref="L106:L110"/>
    <mergeCell ref="J111:J115"/>
    <mergeCell ref="K111:K115"/>
    <mergeCell ref="L111:L115"/>
    <mergeCell ref="J83:J87"/>
    <mergeCell ref="K83:K87"/>
    <mergeCell ref="L83:L87"/>
    <mergeCell ref="J89:J93"/>
    <mergeCell ref="K89:K93"/>
    <mergeCell ref="L89:L93"/>
    <mergeCell ref="J95:J99"/>
    <mergeCell ref="K95:K99"/>
    <mergeCell ref="L95:L99"/>
    <mergeCell ref="L134:L138"/>
    <mergeCell ref="J139:J143"/>
    <mergeCell ref="K139:K143"/>
    <mergeCell ref="L139:L143"/>
    <mergeCell ref="J144:J148"/>
    <mergeCell ref="K144:K148"/>
    <mergeCell ref="L144:L148"/>
    <mergeCell ref="J117:J121"/>
    <mergeCell ref="K117:K121"/>
    <mergeCell ref="L117:L121"/>
    <mergeCell ref="J123:J127"/>
    <mergeCell ref="K123:K127"/>
    <mergeCell ref="L123:L127"/>
    <mergeCell ref="J128:J132"/>
    <mergeCell ref="K128:K132"/>
    <mergeCell ref="L128:L132"/>
    <mergeCell ref="L165:L169"/>
    <mergeCell ref="J170:J174"/>
    <mergeCell ref="K170:K174"/>
    <mergeCell ref="L170:L174"/>
    <mergeCell ref="J175:J179"/>
    <mergeCell ref="K175:K179"/>
    <mergeCell ref="L175:L179"/>
    <mergeCell ref="J150:J154"/>
    <mergeCell ref="K150:K154"/>
    <mergeCell ref="L150:L154"/>
    <mergeCell ref="J155:J159"/>
    <mergeCell ref="K155:K159"/>
    <mergeCell ref="L155:L159"/>
    <mergeCell ref="J160:J164"/>
    <mergeCell ref="K160:K164"/>
    <mergeCell ref="L160:L164"/>
    <mergeCell ref="L199:L203"/>
    <mergeCell ref="J205:J209"/>
    <mergeCell ref="K205:K209"/>
    <mergeCell ref="L205:L209"/>
    <mergeCell ref="J211:J215"/>
    <mergeCell ref="K211:K215"/>
    <mergeCell ref="L211:L215"/>
    <mergeCell ref="J181:J185"/>
    <mergeCell ref="K181:K185"/>
    <mergeCell ref="L181:L185"/>
    <mergeCell ref="J187:J191"/>
    <mergeCell ref="K187:K191"/>
    <mergeCell ref="L187:L191"/>
    <mergeCell ref="J193:J197"/>
    <mergeCell ref="K193:K197"/>
    <mergeCell ref="L193:L197"/>
    <mergeCell ref="L235:L239"/>
    <mergeCell ref="J241:J245"/>
    <mergeCell ref="K241:K245"/>
    <mergeCell ref="L241:L245"/>
    <mergeCell ref="J247:J251"/>
    <mergeCell ref="K247:K251"/>
    <mergeCell ref="L247:L251"/>
    <mergeCell ref="J217:J221"/>
    <mergeCell ref="K217:K221"/>
    <mergeCell ref="L217:L221"/>
    <mergeCell ref="J223:J227"/>
    <mergeCell ref="K223:K227"/>
    <mergeCell ref="L223:L227"/>
    <mergeCell ref="J229:J233"/>
    <mergeCell ref="K229:K233"/>
    <mergeCell ref="L229:L233"/>
    <mergeCell ref="L267:L271"/>
    <mergeCell ref="J273:J277"/>
    <mergeCell ref="K273:K277"/>
    <mergeCell ref="L273:L277"/>
    <mergeCell ref="J279:J283"/>
    <mergeCell ref="K279:K283"/>
    <mergeCell ref="L279:L283"/>
    <mergeCell ref="J252:J256"/>
    <mergeCell ref="K252:K256"/>
    <mergeCell ref="L252:L256"/>
    <mergeCell ref="J257:J261"/>
    <mergeCell ref="K257:K261"/>
    <mergeCell ref="L257:L261"/>
    <mergeCell ref="J262:J266"/>
    <mergeCell ref="K262:K266"/>
    <mergeCell ref="L262:L266"/>
    <mergeCell ref="L300:L304"/>
    <mergeCell ref="J284:J288"/>
    <mergeCell ref="K284:K288"/>
    <mergeCell ref="L284:L288"/>
    <mergeCell ref="J289:J293"/>
    <mergeCell ref="K289:K293"/>
    <mergeCell ref="L289:L293"/>
    <mergeCell ref="J295:J299"/>
    <mergeCell ref="K295:K299"/>
    <mergeCell ref="L295:L299"/>
    <mergeCell ref="A3:A4"/>
    <mergeCell ref="B3:B4"/>
    <mergeCell ref="C3:C4"/>
    <mergeCell ref="D3:D4"/>
    <mergeCell ref="H3:H4"/>
    <mergeCell ref="I3:I4"/>
    <mergeCell ref="J3:J4"/>
    <mergeCell ref="J300:J304"/>
    <mergeCell ref="K300:K304"/>
    <mergeCell ref="J267:J271"/>
    <mergeCell ref="K267:K271"/>
    <mergeCell ref="J235:J239"/>
    <mergeCell ref="K235:K239"/>
    <mergeCell ref="J199:J203"/>
    <mergeCell ref="K199:K203"/>
    <mergeCell ref="J165:J169"/>
    <mergeCell ref="K165:K169"/>
    <mergeCell ref="J134:J138"/>
    <mergeCell ref="K134:K138"/>
    <mergeCell ref="J101:J105"/>
    <mergeCell ref="K101:K105"/>
    <mergeCell ref="J68:J72"/>
    <mergeCell ref="K68:K72"/>
    <mergeCell ref="J36:J40"/>
  </mergeCells>
  <dataValidations count="1">
    <dataValidation type="list" allowBlank="1" showInputMessage="1" showErrorMessage="1" sqref="L6:L45 L47:L51 L53:L87 L89:L93 L95:L99 L101:L115 L117:L121 L123:L132 L134:L148 L150:L179 L181:L185 L187:L191 L193:L197 L199:L203 L205:L209 L211:L215 L217:L221 L223:L227 L229:L233 L235:L239 L241:L245 L247:L271 L273:L277 L279:L293 L295:L304" xr:uid="{00000000-0002-0000-0B00-000000000000}">
      <formula1>"1,2,3,4,5"</formula1>
    </dataValidation>
  </dataValidations>
  <pageMargins left="0.69930555555555596" right="0.69930555555555596"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9"/>
  </sheetPr>
  <dimension ref="A1:J303"/>
  <sheetViews>
    <sheetView topLeftCell="A7" zoomScale="60" zoomScaleNormal="60" workbookViewId="0">
      <selection activeCell="J9" sqref="J9"/>
    </sheetView>
  </sheetViews>
  <sheetFormatPr defaultColWidth="11.08203125" defaultRowHeight="15.5"/>
  <cols>
    <col min="1" max="1" width="8.58203125" style="554" customWidth="1"/>
    <col min="2" max="2" width="12.08203125" style="554" customWidth="1"/>
    <col min="3" max="3" width="6.33203125" style="554" customWidth="1"/>
    <col min="4" max="4" width="34" style="554" customWidth="1"/>
    <col min="5" max="6" width="6.33203125" style="554" customWidth="1"/>
    <col min="7" max="8" width="6.58203125" style="554" customWidth="1"/>
    <col min="9" max="9" width="57.58203125" style="554" customWidth="1"/>
    <col min="10" max="10" width="93.08203125" style="554" customWidth="1"/>
    <col min="11" max="16384" width="11.08203125" style="554"/>
  </cols>
  <sheetData>
    <row r="1" spans="1:10">
      <c r="A1" s="774" t="s">
        <v>121</v>
      </c>
      <c r="B1" s="776" t="s">
        <v>122</v>
      </c>
      <c r="C1" s="776" t="s">
        <v>88</v>
      </c>
      <c r="D1" s="776" t="s">
        <v>123</v>
      </c>
      <c r="E1" s="778" t="s">
        <v>124</v>
      </c>
      <c r="F1" s="779"/>
      <c r="G1" s="780"/>
      <c r="H1" s="487" t="s">
        <v>247</v>
      </c>
      <c r="I1" s="488" t="s">
        <v>102</v>
      </c>
      <c r="J1" s="486" t="s">
        <v>886</v>
      </c>
    </row>
    <row r="2" spans="1:10">
      <c r="A2" s="775"/>
      <c r="B2" s="777"/>
      <c r="C2" s="777"/>
      <c r="D2" s="777"/>
      <c r="E2" s="489" t="s">
        <v>134</v>
      </c>
      <c r="F2" s="489" t="s">
        <v>135</v>
      </c>
      <c r="G2" s="489" t="s">
        <v>51</v>
      </c>
      <c r="H2" s="489"/>
      <c r="I2" s="490"/>
      <c r="J2" s="489"/>
    </row>
    <row r="3" spans="1:10">
      <c r="A3" s="491"/>
      <c r="B3" s="492"/>
      <c r="C3" s="493"/>
      <c r="D3" s="493"/>
      <c r="E3" s="493"/>
      <c r="F3" s="493"/>
      <c r="G3" s="494"/>
      <c r="H3" s="489"/>
      <c r="I3" s="490"/>
      <c r="J3" s="489"/>
    </row>
    <row r="4" spans="1:10">
      <c r="A4" s="495" t="s">
        <v>136</v>
      </c>
      <c r="B4" s="781" t="s">
        <v>137</v>
      </c>
      <c r="C4" s="779"/>
      <c r="D4" s="779"/>
      <c r="E4" s="779"/>
      <c r="F4" s="779"/>
      <c r="G4" s="779"/>
      <c r="H4" s="779"/>
      <c r="I4" s="779"/>
      <c r="J4" s="779"/>
    </row>
    <row r="5" spans="1:10" ht="62">
      <c r="A5" s="496"/>
      <c r="B5" s="497"/>
      <c r="C5" s="498">
        <v>1</v>
      </c>
      <c r="D5" s="499" t="s">
        <v>1129</v>
      </c>
      <c r="E5" s="500" t="s">
        <v>134</v>
      </c>
      <c r="F5" s="501" t="s">
        <v>103</v>
      </c>
      <c r="G5" s="501" t="s">
        <v>103</v>
      </c>
      <c r="H5" s="500" t="s">
        <v>130</v>
      </c>
      <c r="I5" s="502" t="s">
        <v>251</v>
      </c>
      <c r="J5" s="503" t="s">
        <v>887</v>
      </c>
    </row>
    <row r="6" spans="1:10" ht="93">
      <c r="A6" s="507"/>
      <c r="B6" s="498"/>
      <c r="C6" s="498"/>
      <c r="D6" s="499"/>
      <c r="E6" s="504" t="s">
        <v>134</v>
      </c>
      <c r="F6" s="508" t="s">
        <v>103</v>
      </c>
      <c r="G6" s="508" t="s">
        <v>103</v>
      </c>
      <c r="H6" s="504" t="s">
        <v>131</v>
      </c>
      <c r="I6" s="509" t="s">
        <v>253</v>
      </c>
      <c r="J6" s="505" t="s">
        <v>1130</v>
      </c>
    </row>
    <row r="7" spans="1:10" ht="108.5">
      <c r="A7" s="507"/>
      <c r="B7" s="498"/>
      <c r="C7" s="498"/>
      <c r="D7" s="499"/>
      <c r="E7" s="504" t="s">
        <v>134</v>
      </c>
      <c r="F7" s="508" t="s">
        <v>103</v>
      </c>
      <c r="G7" s="508" t="s">
        <v>103</v>
      </c>
      <c r="H7" s="504" t="s">
        <v>132</v>
      </c>
      <c r="I7" s="509" t="s">
        <v>254</v>
      </c>
      <c r="J7" s="505" t="s">
        <v>1131</v>
      </c>
    </row>
    <row r="8" spans="1:10" ht="62">
      <c r="A8" s="507"/>
      <c r="B8" s="498"/>
      <c r="C8" s="498"/>
      <c r="D8" s="499"/>
      <c r="E8" s="504" t="s">
        <v>134</v>
      </c>
      <c r="F8" s="508" t="s">
        <v>103</v>
      </c>
      <c r="G8" s="508" t="s">
        <v>103</v>
      </c>
      <c r="H8" s="504" t="s">
        <v>133</v>
      </c>
      <c r="I8" s="509" t="s">
        <v>256</v>
      </c>
      <c r="J8" s="505" t="s">
        <v>888</v>
      </c>
    </row>
    <row r="9" spans="1:10" ht="108.5">
      <c r="A9" s="507"/>
      <c r="B9" s="498"/>
      <c r="C9" s="500"/>
      <c r="D9" s="510"/>
      <c r="E9" s="504" t="s">
        <v>134</v>
      </c>
      <c r="F9" s="508" t="s">
        <v>103</v>
      </c>
      <c r="G9" s="508" t="s">
        <v>103</v>
      </c>
      <c r="H9" s="504" t="s">
        <v>99</v>
      </c>
      <c r="I9" s="509" t="s">
        <v>257</v>
      </c>
      <c r="J9" s="505" t="s">
        <v>1128</v>
      </c>
    </row>
    <row r="10" spans="1:10" ht="93">
      <c r="A10" s="507"/>
      <c r="B10" s="498"/>
      <c r="C10" s="497">
        <v>2</v>
      </c>
      <c r="D10" s="511" t="s">
        <v>139</v>
      </c>
      <c r="E10" s="504" t="s">
        <v>134</v>
      </c>
      <c r="F10" s="508" t="s">
        <v>103</v>
      </c>
      <c r="G10" s="508" t="s">
        <v>51</v>
      </c>
      <c r="H10" s="504" t="s">
        <v>130</v>
      </c>
      <c r="I10" s="509" t="s">
        <v>532</v>
      </c>
      <c r="J10" s="512" t="s">
        <v>889</v>
      </c>
    </row>
    <row r="11" spans="1:10" ht="77.5">
      <c r="A11" s="507"/>
      <c r="B11" s="498"/>
      <c r="C11" s="498"/>
      <c r="D11" s="499"/>
      <c r="E11" s="504" t="s">
        <v>134</v>
      </c>
      <c r="F11" s="508" t="s">
        <v>103</v>
      </c>
      <c r="G11" s="508" t="s">
        <v>51</v>
      </c>
      <c r="H11" s="504" t="s">
        <v>131</v>
      </c>
      <c r="I11" s="509" t="s">
        <v>533</v>
      </c>
      <c r="J11" s="512" t="s">
        <v>890</v>
      </c>
    </row>
    <row r="12" spans="1:10" ht="108.5">
      <c r="A12" s="507"/>
      <c r="B12" s="498"/>
      <c r="C12" s="498"/>
      <c r="D12" s="499"/>
      <c r="E12" s="504" t="s">
        <v>134</v>
      </c>
      <c r="F12" s="508" t="s">
        <v>103</v>
      </c>
      <c r="G12" s="508" t="s">
        <v>51</v>
      </c>
      <c r="H12" s="504" t="s">
        <v>132</v>
      </c>
      <c r="I12" s="509" t="s">
        <v>534</v>
      </c>
      <c r="J12" s="512" t="s">
        <v>891</v>
      </c>
    </row>
    <row r="13" spans="1:10" ht="108.5">
      <c r="A13" s="507"/>
      <c r="B13" s="498"/>
      <c r="C13" s="498"/>
      <c r="D13" s="499"/>
      <c r="E13" s="504" t="s">
        <v>134</v>
      </c>
      <c r="F13" s="508" t="s">
        <v>103</v>
      </c>
      <c r="G13" s="508" t="s">
        <v>51</v>
      </c>
      <c r="H13" s="504" t="s">
        <v>133</v>
      </c>
      <c r="I13" s="509" t="s">
        <v>535</v>
      </c>
      <c r="J13" s="512" t="s">
        <v>892</v>
      </c>
    </row>
    <row r="14" spans="1:10" ht="46.5">
      <c r="A14" s="507"/>
      <c r="B14" s="498"/>
      <c r="C14" s="500"/>
      <c r="D14" s="510"/>
      <c r="E14" s="504" t="s">
        <v>134</v>
      </c>
      <c r="F14" s="508" t="s">
        <v>103</v>
      </c>
      <c r="G14" s="508" t="s">
        <v>51</v>
      </c>
      <c r="H14" s="504" t="s">
        <v>99</v>
      </c>
      <c r="I14" s="509" t="s">
        <v>536</v>
      </c>
      <c r="J14" s="505" t="s">
        <v>893</v>
      </c>
    </row>
    <row r="15" spans="1:10" ht="108.5">
      <c r="A15" s="507"/>
      <c r="B15" s="498"/>
      <c r="C15" s="497">
        <v>3</v>
      </c>
      <c r="D15" s="511" t="s">
        <v>537</v>
      </c>
      <c r="E15" s="504" t="s">
        <v>134</v>
      </c>
      <c r="F15" s="508" t="s">
        <v>103</v>
      </c>
      <c r="G15" s="508" t="s">
        <v>51</v>
      </c>
      <c r="H15" s="504" t="s">
        <v>130</v>
      </c>
      <c r="I15" s="509" t="s">
        <v>538</v>
      </c>
      <c r="J15" s="512" t="s">
        <v>894</v>
      </c>
    </row>
    <row r="16" spans="1:10" ht="93">
      <c r="A16" s="507"/>
      <c r="B16" s="498"/>
      <c r="C16" s="498"/>
      <c r="D16" s="499"/>
      <c r="E16" s="504" t="s">
        <v>134</v>
      </c>
      <c r="F16" s="508" t="s">
        <v>103</v>
      </c>
      <c r="G16" s="508" t="s">
        <v>51</v>
      </c>
      <c r="H16" s="504" t="s">
        <v>131</v>
      </c>
      <c r="I16" s="509" t="s">
        <v>539</v>
      </c>
      <c r="J16" s="512" t="s">
        <v>895</v>
      </c>
    </row>
    <row r="17" spans="1:10" ht="77.5">
      <c r="A17" s="507"/>
      <c r="B17" s="498"/>
      <c r="C17" s="498"/>
      <c r="D17" s="499"/>
      <c r="E17" s="504" t="s">
        <v>134</v>
      </c>
      <c r="F17" s="508" t="s">
        <v>103</v>
      </c>
      <c r="G17" s="508" t="s">
        <v>51</v>
      </c>
      <c r="H17" s="504" t="s">
        <v>132</v>
      </c>
      <c r="I17" s="509" t="s">
        <v>540</v>
      </c>
      <c r="J17" s="512" t="s">
        <v>896</v>
      </c>
    </row>
    <row r="18" spans="1:10" ht="77.5">
      <c r="A18" s="507"/>
      <c r="B18" s="498"/>
      <c r="C18" s="498"/>
      <c r="D18" s="499"/>
      <c r="E18" s="504" t="s">
        <v>134</v>
      </c>
      <c r="F18" s="508" t="s">
        <v>103</v>
      </c>
      <c r="G18" s="508" t="s">
        <v>51</v>
      </c>
      <c r="H18" s="504" t="s">
        <v>133</v>
      </c>
      <c r="I18" s="509" t="s">
        <v>541</v>
      </c>
      <c r="J18" s="512" t="s">
        <v>897</v>
      </c>
    </row>
    <row r="19" spans="1:10" ht="31">
      <c r="A19" s="507"/>
      <c r="B19" s="498"/>
      <c r="C19" s="500"/>
      <c r="D19" s="510"/>
      <c r="E19" s="504" t="s">
        <v>134</v>
      </c>
      <c r="F19" s="508" t="s">
        <v>103</v>
      </c>
      <c r="G19" s="508" t="s">
        <v>51</v>
      </c>
      <c r="H19" s="504" t="s">
        <v>99</v>
      </c>
      <c r="I19" s="509" t="s">
        <v>542</v>
      </c>
      <c r="J19" s="505" t="s">
        <v>898</v>
      </c>
    </row>
    <row r="20" spans="1:10" ht="232.5">
      <c r="A20" s="507"/>
      <c r="B20" s="498"/>
      <c r="C20" s="497">
        <v>4</v>
      </c>
      <c r="D20" s="511" t="s">
        <v>662</v>
      </c>
      <c r="E20" s="504" t="s">
        <v>134</v>
      </c>
      <c r="F20" s="508" t="s">
        <v>103</v>
      </c>
      <c r="G20" s="508" t="s">
        <v>51</v>
      </c>
      <c r="H20" s="504" t="s">
        <v>130</v>
      </c>
      <c r="I20" s="509" t="s">
        <v>543</v>
      </c>
      <c r="J20" s="512" t="s">
        <v>899</v>
      </c>
    </row>
    <row r="21" spans="1:10" ht="46.5">
      <c r="A21" s="507"/>
      <c r="B21" s="498"/>
      <c r="C21" s="498"/>
      <c r="D21" s="499"/>
      <c r="E21" s="504" t="s">
        <v>134</v>
      </c>
      <c r="F21" s="508" t="s">
        <v>103</v>
      </c>
      <c r="G21" s="508" t="s">
        <v>51</v>
      </c>
      <c r="H21" s="504" t="s">
        <v>131</v>
      </c>
      <c r="I21" s="509" t="s">
        <v>544</v>
      </c>
      <c r="J21" s="512" t="s">
        <v>900</v>
      </c>
    </row>
    <row r="22" spans="1:10" ht="46.5">
      <c r="A22" s="507"/>
      <c r="B22" s="498"/>
      <c r="C22" s="498"/>
      <c r="D22" s="499"/>
      <c r="E22" s="504" t="s">
        <v>134</v>
      </c>
      <c r="F22" s="508" t="s">
        <v>103</v>
      </c>
      <c r="G22" s="508" t="s">
        <v>51</v>
      </c>
      <c r="H22" s="504" t="s">
        <v>132</v>
      </c>
      <c r="I22" s="509" t="s">
        <v>545</v>
      </c>
      <c r="J22" s="512" t="s">
        <v>901</v>
      </c>
    </row>
    <row r="23" spans="1:10" ht="46.5">
      <c r="A23" s="507"/>
      <c r="B23" s="498"/>
      <c r="C23" s="498"/>
      <c r="D23" s="499"/>
      <c r="E23" s="504" t="s">
        <v>134</v>
      </c>
      <c r="F23" s="508" t="s">
        <v>103</v>
      </c>
      <c r="G23" s="508" t="s">
        <v>51</v>
      </c>
      <c r="H23" s="504" t="s">
        <v>133</v>
      </c>
      <c r="I23" s="509" t="s">
        <v>546</v>
      </c>
      <c r="J23" s="512" t="s">
        <v>902</v>
      </c>
    </row>
    <row r="24" spans="1:10" ht="31">
      <c r="A24" s="507"/>
      <c r="B24" s="498"/>
      <c r="C24" s="500"/>
      <c r="D24" s="510"/>
      <c r="E24" s="504" t="s">
        <v>134</v>
      </c>
      <c r="F24" s="508" t="s">
        <v>103</v>
      </c>
      <c r="G24" s="508" t="s">
        <v>51</v>
      </c>
      <c r="H24" s="504" t="s">
        <v>99</v>
      </c>
      <c r="I24" s="509" t="s">
        <v>547</v>
      </c>
      <c r="J24" s="505" t="s">
        <v>547</v>
      </c>
    </row>
    <row r="25" spans="1:10" ht="403">
      <c r="A25" s="507"/>
      <c r="B25" s="498"/>
      <c r="C25" s="497">
        <v>5</v>
      </c>
      <c r="D25" s="511" t="s">
        <v>646</v>
      </c>
      <c r="E25" s="504" t="s">
        <v>134</v>
      </c>
      <c r="F25" s="512" t="s">
        <v>103</v>
      </c>
      <c r="G25" s="508" t="s">
        <v>51</v>
      </c>
      <c r="H25" s="504" t="s">
        <v>130</v>
      </c>
      <c r="I25" s="509" t="s">
        <v>647</v>
      </c>
      <c r="J25" s="512" t="s">
        <v>903</v>
      </c>
    </row>
    <row r="26" spans="1:10" ht="77.5">
      <c r="A26" s="507"/>
      <c r="B26" s="498"/>
      <c r="C26" s="498"/>
      <c r="D26" s="499"/>
      <c r="E26" s="504" t="s">
        <v>134</v>
      </c>
      <c r="F26" s="512" t="s">
        <v>103</v>
      </c>
      <c r="G26" s="508" t="s">
        <v>51</v>
      </c>
      <c r="H26" s="504" t="s">
        <v>131</v>
      </c>
      <c r="I26" s="509" t="s">
        <v>648</v>
      </c>
      <c r="J26" s="512" t="s">
        <v>904</v>
      </c>
    </row>
    <row r="27" spans="1:10" ht="46.5">
      <c r="A27" s="507"/>
      <c r="B27" s="498"/>
      <c r="C27" s="498"/>
      <c r="D27" s="499"/>
      <c r="E27" s="504" t="s">
        <v>134</v>
      </c>
      <c r="F27" s="512" t="s">
        <v>103</v>
      </c>
      <c r="G27" s="508" t="s">
        <v>51</v>
      </c>
      <c r="H27" s="504" t="s">
        <v>132</v>
      </c>
      <c r="I27" s="509" t="s">
        <v>649</v>
      </c>
      <c r="J27" s="512" t="s">
        <v>905</v>
      </c>
    </row>
    <row r="28" spans="1:10" ht="62">
      <c r="A28" s="507"/>
      <c r="B28" s="498"/>
      <c r="C28" s="498"/>
      <c r="D28" s="499"/>
      <c r="E28" s="504" t="s">
        <v>134</v>
      </c>
      <c r="F28" s="512" t="s">
        <v>103</v>
      </c>
      <c r="G28" s="508" t="s">
        <v>51</v>
      </c>
      <c r="H28" s="504" t="s">
        <v>133</v>
      </c>
      <c r="I28" s="509" t="s">
        <v>650</v>
      </c>
      <c r="J28" s="512" t="s">
        <v>906</v>
      </c>
    </row>
    <row r="29" spans="1:10" ht="46.5">
      <c r="A29" s="507"/>
      <c r="B29" s="498"/>
      <c r="C29" s="500"/>
      <c r="D29" s="510"/>
      <c r="E29" s="504" t="s">
        <v>134</v>
      </c>
      <c r="F29" s="512" t="s">
        <v>103</v>
      </c>
      <c r="G29" s="508" t="s">
        <v>51</v>
      </c>
      <c r="H29" s="504" t="s">
        <v>99</v>
      </c>
      <c r="I29" s="509" t="s">
        <v>651</v>
      </c>
      <c r="J29" s="512" t="s">
        <v>907</v>
      </c>
    </row>
    <row r="30" spans="1:10" ht="93">
      <c r="A30" s="507"/>
      <c r="B30" s="498"/>
      <c r="C30" s="497">
        <v>6</v>
      </c>
      <c r="D30" s="511" t="s">
        <v>652</v>
      </c>
      <c r="E30" s="504" t="s">
        <v>134</v>
      </c>
      <c r="F30" s="512" t="s">
        <v>103</v>
      </c>
      <c r="G30" s="508" t="s">
        <v>51</v>
      </c>
      <c r="H30" s="504" t="s">
        <v>130</v>
      </c>
      <c r="I30" s="509" t="s">
        <v>653</v>
      </c>
      <c r="J30" s="512" t="s">
        <v>908</v>
      </c>
    </row>
    <row r="31" spans="1:10" ht="46.5">
      <c r="A31" s="507"/>
      <c r="B31" s="498"/>
      <c r="C31" s="498"/>
      <c r="D31" s="499"/>
      <c r="E31" s="504" t="s">
        <v>134</v>
      </c>
      <c r="F31" s="512" t="s">
        <v>103</v>
      </c>
      <c r="G31" s="508" t="s">
        <v>51</v>
      </c>
      <c r="H31" s="504" t="s">
        <v>131</v>
      </c>
      <c r="I31" s="509" t="s">
        <v>654</v>
      </c>
      <c r="J31" s="512" t="s">
        <v>909</v>
      </c>
    </row>
    <row r="32" spans="1:10" ht="46.5">
      <c r="A32" s="507"/>
      <c r="B32" s="498"/>
      <c r="C32" s="498"/>
      <c r="D32" s="499"/>
      <c r="E32" s="504" t="s">
        <v>134</v>
      </c>
      <c r="F32" s="512" t="s">
        <v>103</v>
      </c>
      <c r="G32" s="508" t="s">
        <v>51</v>
      </c>
      <c r="H32" s="504" t="s">
        <v>132</v>
      </c>
      <c r="I32" s="509" t="s">
        <v>655</v>
      </c>
      <c r="J32" s="512" t="s">
        <v>910</v>
      </c>
    </row>
    <row r="33" spans="1:10" ht="46.5">
      <c r="A33" s="507"/>
      <c r="B33" s="498"/>
      <c r="C33" s="498"/>
      <c r="D33" s="499"/>
      <c r="E33" s="504" t="s">
        <v>134</v>
      </c>
      <c r="F33" s="512" t="s">
        <v>103</v>
      </c>
      <c r="G33" s="508" t="s">
        <v>51</v>
      </c>
      <c r="H33" s="504" t="s">
        <v>133</v>
      </c>
      <c r="I33" s="509" t="s">
        <v>656</v>
      </c>
      <c r="J33" s="512" t="s">
        <v>911</v>
      </c>
    </row>
    <row r="34" spans="1:10" ht="46.5">
      <c r="A34" s="507"/>
      <c r="B34" s="498"/>
      <c r="C34" s="500"/>
      <c r="D34" s="510"/>
      <c r="E34" s="504" t="s">
        <v>134</v>
      </c>
      <c r="F34" s="512" t="s">
        <v>103</v>
      </c>
      <c r="G34" s="508" t="s">
        <v>51</v>
      </c>
      <c r="H34" s="504" t="s">
        <v>99</v>
      </c>
      <c r="I34" s="509" t="s">
        <v>657</v>
      </c>
      <c r="J34" s="512" t="s">
        <v>912</v>
      </c>
    </row>
    <row r="35" spans="1:10" ht="108.5">
      <c r="A35" s="507"/>
      <c r="B35" s="498"/>
      <c r="C35" s="497">
        <v>7</v>
      </c>
      <c r="D35" s="511" t="s">
        <v>658</v>
      </c>
      <c r="E35" s="504" t="s">
        <v>134</v>
      </c>
      <c r="F35" s="512" t="s">
        <v>103</v>
      </c>
      <c r="G35" s="508" t="s">
        <v>51</v>
      </c>
      <c r="H35" s="504" t="s">
        <v>130</v>
      </c>
      <c r="I35" s="509" t="s">
        <v>659</v>
      </c>
      <c r="J35" s="512" t="s">
        <v>913</v>
      </c>
    </row>
    <row r="36" spans="1:10" ht="93">
      <c r="A36" s="507"/>
      <c r="B36" s="498"/>
      <c r="C36" s="498"/>
      <c r="D36" s="499"/>
      <c r="E36" s="504" t="s">
        <v>134</v>
      </c>
      <c r="F36" s="512" t="s">
        <v>103</v>
      </c>
      <c r="G36" s="508" t="s">
        <v>51</v>
      </c>
      <c r="H36" s="504" t="s">
        <v>131</v>
      </c>
      <c r="I36" s="509" t="s">
        <v>660</v>
      </c>
      <c r="J36" s="512" t="s">
        <v>914</v>
      </c>
    </row>
    <row r="37" spans="1:10" ht="124">
      <c r="A37" s="507"/>
      <c r="B37" s="498"/>
      <c r="C37" s="498"/>
      <c r="D37" s="499"/>
      <c r="E37" s="504" t="s">
        <v>134</v>
      </c>
      <c r="F37" s="512" t="s">
        <v>103</v>
      </c>
      <c r="G37" s="508" t="s">
        <v>51</v>
      </c>
      <c r="H37" s="504" t="s">
        <v>132</v>
      </c>
      <c r="I37" s="509" t="s">
        <v>548</v>
      </c>
      <c r="J37" s="512" t="s">
        <v>915</v>
      </c>
    </row>
    <row r="38" spans="1:10" ht="93">
      <c r="A38" s="507"/>
      <c r="B38" s="498"/>
      <c r="C38" s="498"/>
      <c r="D38" s="499"/>
      <c r="E38" s="504" t="s">
        <v>134</v>
      </c>
      <c r="F38" s="512" t="s">
        <v>103</v>
      </c>
      <c r="G38" s="508" t="s">
        <v>51</v>
      </c>
      <c r="H38" s="504" t="s">
        <v>133</v>
      </c>
      <c r="I38" s="509" t="s">
        <v>549</v>
      </c>
      <c r="J38" s="512" t="s">
        <v>916</v>
      </c>
    </row>
    <row r="39" spans="1:10" ht="31">
      <c r="A39" s="507"/>
      <c r="B39" s="498"/>
      <c r="C39" s="500"/>
      <c r="D39" s="510"/>
      <c r="E39" s="504" t="s">
        <v>134</v>
      </c>
      <c r="F39" s="512" t="s">
        <v>103</v>
      </c>
      <c r="G39" s="508" t="s">
        <v>51</v>
      </c>
      <c r="H39" s="504" t="s">
        <v>99</v>
      </c>
      <c r="I39" s="509" t="s">
        <v>550</v>
      </c>
      <c r="J39" s="512" t="s">
        <v>917</v>
      </c>
    </row>
    <row r="40" spans="1:10" ht="139.5">
      <c r="A40" s="507"/>
      <c r="B40" s="498"/>
      <c r="C40" s="497">
        <v>8</v>
      </c>
      <c r="D40" s="511" t="s">
        <v>661</v>
      </c>
      <c r="E40" s="504" t="s">
        <v>134</v>
      </c>
      <c r="F40" s="512" t="s">
        <v>103</v>
      </c>
      <c r="G40" s="508" t="s">
        <v>51</v>
      </c>
      <c r="H40" s="504" t="s">
        <v>130</v>
      </c>
      <c r="I40" s="509" t="s">
        <v>551</v>
      </c>
      <c r="J40" s="512" t="s">
        <v>918</v>
      </c>
    </row>
    <row r="41" spans="1:10" ht="108.5">
      <c r="A41" s="507"/>
      <c r="B41" s="498"/>
      <c r="C41" s="498"/>
      <c r="D41" s="499"/>
      <c r="E41" s="504" t="s">
        <v>134</v>
      </c>
      <c r="F41" s="512" t="s">
        <v>103</v>
      </c>
      <c r="G41" s="508" t="s">
        <v>51</v>
      </c>
      <c r="H41" s="504" t="s">
        <v>131</v>
      </c>
      <c r="I41" s="509" t="s">
        <v>552</v>
      </c>
      <c r="J41" s="512" t="s">
        <v>919</v>
      </c>
    </row>
    <row r="42" spans="1:10" ht="77.5">
      <c r="A42" s="507"/>
      <c r="B42" s="498"/>
      <c r="C42" s="498"/>
      <c r="D42" s="499"/>
      <c r="E42" s="504" t="s">
        <v>134</v>
      </c>
      <c r="F42" s="512" t="s">
        <v>103</v>
      </c>
      <c r="G42" s="508" t="s">
        <v>51</v>
      </c>
      <c r="H42" s="504" t="s">
        <v>132</v>
      </c>
      <c r="I42" s="509" t="s">
        <v>553</v>
      </c>
      <c r="J42" s="512" t="s">
        <v>920</v>
      </c>
    </row>
    <row r="43" spans="1:10" ht="77.5">
      <c r="A43" s="507"/>
      <c r="B43" s="498"/>
      <c r="C43" s="498"/>
      <c r="D43" s="499"/>
      <c r="E43" s="504" t="s">
        <v>134</v>
      </c>
      <c r="F43" s="512" t="s">
        <v>103</v>
      </c>
      <c r="G43" s="508" t="s">
        <v>51</v>
      </c>
      <c r="H43" s="504" t="s">
        <v>133</v>
      </c>
      <c r="I43" s="509" t="s">
        <v>554</v>
      </c>
      <c r="J43" s="512" t="s">
        <v>921</v>
      </c>
    </row>
    <row r="44" spans="1:10" ht="108.5">
      <c r="A44" s="513"/>
      <c r="B44" s="500"/>
      <c r="C44" s="500"/>
      <c r="D44" s="510"/>
      <c r="E44" s="504" t="s">
        <v>134</v>
      </c>
      <c r="F44" s="512" t="s">
        <v>103</v>
      </c>
      <c r="G44" s="508" t="s">
        <v>51</v>
      </c>
      <c r="H44" s="504" t="s">
        <v>99</v>
      </c>
      <c r="I44" s="509" t="s">
        <v>555</v>
      </c>
      <c r="J44" s="512" t="s">
        <v>922</v>
      </c>
    </row>
    <row r="45" spans="1:10">
      <c r="A45" s="514" t="s">
        <v>146</v>
      </c>
      <c r="B45" s="781" t="s">
        <v>147</v>
      </c>
      <c r="C45" s="779"/>
      <c r="D45" s="779"/>
      <c r="E45" s="779"/>
      <c r="F45" s="779"/>
      <c r="G45" s="779"/>
      <c r="H45" s="779"/>
      <c r="I45" s="779"/>
      <c r="J45" s="779"/>
    </row>
    <row r="46" spans="1:10" ht="62">
      <c r="A46" s="496"/>
      <c r="B46" s="497"/>
      <c r="C46" s="497">
        <v>1</v>
      </c>
      <c r="D46" s="511" t="s">
        <v>148</v>
      </c>
      <c r="E46" s="504" t="s">
        <v>134</v>
      </c>
      <c r="F46" s="508" t="s">
        <v>103</v>
      </c>
      <c r="G46" s="508" t="s">
        <v>103</v>
      </c>
      <c r="H46" s="504" t="s">
        <v>130</v>
      </c>
      <c r="I46" s="509" t="s">
        <v>258</v>
      </c>
      <c r="J46" s="512" t="s">
        <v>923</v>
      </c>
    </row>
    <row r="47" spans="1:10" ht="93">
      <c r="A47" s="507"/>
      <c r="B47" s="498"/>
      <c r="C47" s="498"/>
      <c r="D47" s="499"/>
      <c r="E47" s="504" t="s">
        <v>134</v>
      </c>
      <c r="F47" s="508" t="s">
        <v>103</v>
      </c>
      <c r="G47" s="508" t="s">
        <v>103</v>
      </c>
      <c r="H47" s="504" t="s">
        <v>131</v>
      </c>
      <c r="I47" s="509" t="s">
        <v>259</v>
      </c>
      <c r="J47" s="505" t="s">
        <v>1132</v>
      </c>
    </row>
    <row r="48" spans="1:10" ht="108.5">
      <c r="A48" s="507"/>
      <c r="B48" s="498"/>
      <c r="C48" s="498"/>
      <c r="D48" s="499"/>
      <c r="E48" s="504" t="s">
        <v>134</v>
      </c>
      <c r="F48" s="508" t="s">
        <v>103</v>
      </c>
      <c r="G48" s="508" t="s">
        <v>103</v>
      </c>
      <c r="H48" s="504" t="s">
        <v>132</v>
      </c>
      <c r="I48" s="509" t="s">
        <v>260</v>
      </c>
      <c r="J48" s="512" t="s">
        <v>924</v>
      </c>
    </row>
    <row r="49" spans="1:10" ht="77.5">
      <c r="A49" s="507"/>
      <c r="B49" s="498"/>
      <c r="C49" s="498"/>
      <c r="D49" s="499"/>
      <c r="E49" s="504" t="s">
        <v>134</v>
      </c>
      <c r="F49" s="508" t="s">
        <v>103</v>
      </c>
      <c r="G49" s="508" t="s">
        <v>103</v>
      </c>
      <c r="H49" s="504" t="s">
        <v>133</v>
      </c>
      <c r="I49" s="509" t="s">
        <v>261</v>
      </c>
      <c r="J49" s="505" t="s">
        <v>925</v>
      </c>
    </row>
    <row r="50" spans="1:10" ht="93">
      <c r="A50" s="513"/>
      <c r="B50" s="500"/>
      <c r="C50" s="500"/>
      <c r="D50" s="510"/>
      <c r="E50" s="504" t="s">
        <v>134</v>
      </c>
      <c r="F50" s="508" t="s">
        <v>103</v>
      </c>
      <c r="G50" s="508" t="s">
        <v>103</v>
      </c>
      <c r="H50" s="504" t="s">
        <v>99</v>
      </c>
      <c r="I50" s="509" t="s">
        <v>262</v>
      </c>
      <c r="J50" s="505" t="s">
        <v>926</v>
      </c>
    </row>
    <row r="51" spans="1:10">
      <c r="A51" s="495" t="s">
        <v>149</v>
      </c>
      <c r="B51" s="781" t="s">
        <v>150</v>
      </c>
      <c r="C51" s="779"/>
      <c r="D51" s="779"/>
      <c r="E51" s="779"/>
      <c r="F51" s="779"/>
      <c r="G51" s="779"/>
      <c r="H51" s="779"/>
      <c r="I51" s="779"/>
      <c r="J51" s="779"/>
    </row>
    <row r="52" spans="1:10" ht="62">
      <c r="A52" s="496"/>
      <c r="B52" s="497"/>
      <c r="C52" s="504">
        <v>1</v>
      </c>
      <c r="D52" s="506" t="s">
        <v>556</v>
      </c>
      <c r="E52" s="504" t="s">
        <v>134</v>
      </c>
      <c r="F52" s="508" t="s">
        <v>103</v>
      </c>
      <c r="G52" s="508" t="s">
        <v>103</v>
      </c>
      <c r="H52" s="504" t="s">
        <v>130</v>
      </c>
      <c r="I52" s="515" t="s">
        <v>264</v>
      </c>
      <c r="J52" s="505" t="s">
        <v>927</v>
      </c>
    </row>
    <row r="53" spans="1:10" ht="124">
      <c r="A53" s="507"/>
      <c r="B53" s="498"/>
      <c r="C53" s="504"/>
      <c r="D53" s="506"/>
      <c r="E53" s="504" t="s">
        <v>134</v>
      </c>
      <c r="F53" s="508" t="s">
        <v>103</v>
      </c>
      <c r="G53" s="508" t="s">
        <v>103</v>
      </c>
      <c r="H53" s="504" t="s">
        <v>131</v>
      </c>
      <c r="I53" s="515" t="s">
        <v>265</v>
      </c>
      <c r="J53" s="505" t="s">
        <v>928</v>
      </c>
    </row>
    <row r="54" spans="1:10" ht="77.5">
      <c r="A54" s="507"/>
      <c r="B54" s="498"/>
      <c r="C54" s="504"/>
      <c r="D54" s="506"/>
      <c r="E54" s="504" t="s">
        <v>134</v>
      </c>
      <c r="F54" s="508" t="s">
        <v>103</v>
      </c>
      <c r="G54" s="508" t="s">
        <v>103</v>
      </c>
      <c r="H54" s="504" t="s">
        <v>132</v>
      </c>
      <c r="I54" s="515" t="s">
        <v>266</v>
      </c>
      <c r="J54" s="505" t="s">
        <v>929</v>
      </c>
    </row>
    <row r="55" spans="1:10" ht="108.5">
      <c r="A55" s="507"/>
      <c r="B55" s="498"/>
      <c r="C55" s="504"/>
      <c r="D55" s="506"/>
      <c r="E55" s="504" t="s">
        <v>134</v>
      </c>
      <c r="F55" s="508" t="s">
        <v>103</v>
      </c>
      <c r="G55" s="508" t="s">
        <v>103</v>
      </c>
      <c r="H55" s="504" t="s">
        <v>133</v>
      </c>
      <c r="I55" s="515" t="s">
        <v>267</v>
      </c>
      <c r="J55" s="505" t="s">
        <v>930</v>
      </c>
    </row>
    <row r="56" spans="1:10" ht="62">
      <c r="A56" s="507"/>
      <c r="B56" s="498"/>
      <c r="C56" s="504"/>
      <c r="D56" s="506"/>
      <c r="E56" s="504" t="s">
        <v>134</v>
      </c>
      <c r="F56" s="508" t="s">
        <v>103</v>
      </c>
      <c r="G56" s="508" t="s">
        <v>103</v>
      </c>
      <c r="H56" s="504" t="s">
        <v>99</v>
      </c>
      <c r="I56" s="515" t="s">
        <v>268</v>
      </c>
      <c r="J56" s="505" t="s">
        <v>931</v>
      </c>
    </row>
    <row r="57" spans="1:10" ht="108.5">
      <c r="A57" s="507"/>
      <c r="B57" s="498"/>
      <c r="C57" s="497">
        <v>2</v>
      </c>
      <c r="D57" s="516" t="s">
        <v>269</v>
      </c>
      <c r="E57" s="497" t="s">
        <v>134</v>
      </c>
      <c r="F57" s="497" t="s">
        <v>135</v>
      </c>
      <c r="G57" s="517" t="s">
        <v>103</v>
      </c>
      <c r="H57" s="504" t="s">
        <v>130</v>
      </c>
      <c r="I57" s="506" t="s">
        <v>270</v>
      </c>
      <c r="J57" s="506" t="s">
        <v>1133</v>
      </c>
    </row>
    <row r="58" spans="1:10" ht="139.5">
      <c r="A58" s="507"/>
      <c r="B58" s="498"/>
      <c r="C58" s="498"/>
      <c r="D58" s="518"/>
      <c r="E58" s="497" t="s">
        <v>134</v>
      </c>
      <c r="F58" s="497" t="s">
        <v>135</v>
      </c>
      <c r="G58" s="517" t="s">
        <v>103</v>
      </c>
      <c r="H58" s="504" t="s">
        <v>131</v>
      </c>
      <c r="I58" s="506" t="s">
        <v>271</v>
      </c>
      <c r="J58" s="506" t="s">
        <v>1134</v>
      </c>
    </row>
    <row r="59" spans="1:10" ht="108.5">
      <c r="A59" s="507"/>
      <c r="B59" s="498"/>
      <c r="C59" s="498"/>
      <c r="D59" s="518"/>
      <c r="E59" s="497" t="s">
        <v>134</v>
      </c>
      <c r="F59" s="497" t="s">
        <v>135</v>
      </c>
      <c r="G59" s="517" t="s">
        <v>103</v>
      </c>
      <c r="H59" s="504" t="s">
        <v>132</v>
      </c>
      <c r="I59" s="506" t="s">
        <v>272</v>
      </c>
      <c r="J59" s="506" t="s">
        <v>1135</v>
      </c>
    </row>
    <row r="60" spans="1:10" ht="108.5">
      <c r="A60" s="507"/>
      <c r="B60" s="498"/>
      <c r="C60" s="498"/>
      <c r="D60" s="518"/>
      <c r="E60" s="497" t="s">
        <v>134</v>
      </c>
      <c r="F60" s="497" t="s">
        <v>135</v>
      </c>
      <c r="G60" s="517" t="s">
        <v>103</v>
      </c>
      <c r="H60" s="504" t="s">
        <v>133</v>
      </c>
      <c r="I60" s="506" t="s">
        <v>273</v>
      </c>
      <c r="J60" s="506" t="s">
        <v>1136</v>
      </c>
    </row>
    <row r="61" spans="1:10" ht="93">
      <c r="A61" s="507"/>
      <c r="B61" s="498"/>
      <c r="C61" s="500"/>
      <c r="D61" s="519"/>
      <c r="E61" s="497" t="s">
        <v>134</v>
      </c>
      <c r="F61" s="497" t="s">
        <v>135</v>
      </c>
      <c r="G61" s="517" t="s">
        <v>103</v>
      </c>
      <c r="H61" s="497" t="s">
        <v>99</v>
      </c>
      <c r="I61" s="506" t="s">
        <v>274</v>
      </c>
      <c r="J61" s="506" t="s">
        <v>1137</v>
      </c>
    </row>
    <row r="62" spans="1:10" ht="77.5">
      <c r="A62" s="507"/>
      <c r="B62" s="498"/>
      <c r="C62" s="497">
        <v>3</v>
      </c>
      <c r="D62" s="516" t="s">
        <v>275</v>
      </c>
      <c r="E62" s="497" t="s">
        <v>134</v>
      </c>
      <c r="F62" s="497" t="s">
        <v>135</v>
      </c>
      <c r="G62" s="517" t="s">
        <v>103</v>
      </c>
      <c r="H62" s="504" t="s">
        <v>130</v>
      </c>
      <c r="I62" s="506" t="s">
        <v>276</v>
      </c>
      <c r="J62" s="505" t="s">
        <v>932</v>
      </c>
    </row>
    <row r="63" spans="1:10" ht="62">
      <c r="A63" s="507"/>
      <c r="B63" s="498"/>
      <c r="C63" s="498"/>
      <c r="D63" s="518"/>
      <c r="E63" s="497" t="s">
        <v>134</v>
      </c>
      <c r="F63" s="497" t="s">
        <v>135</v>
      </c>
      <c r="G63" s="517" t="s">
        <v>103</v>
      </c>
      <c r="H63" s="504" t="s">
        <v>131</v>
      </c>
      <c r="I63" s="506" t="s">
        <v>277</v>
      </c>
      <c r="J63" s="505" t="s">
        <v>933</v>
      </c>
    </row>
    <row r="64" spans="1:10" ht="46.5">
      <c r="A64" s="507"/>
      <c r="B64" s="498"/>
      <c r="C64" s="498"/>
      <c r="D64" s="518"/>
      <c r="E64" s="497" t="s">
        <v>134</v>
      </c>
      <c r="F64" s="497" t="s">
        <v>135</v>
      </c>
      <c r="G64" s="517" t="s">
        <v>103</v>
      </c>
      <c r="H64" s="504" t="s">
        <v>132</v>
      </c>
      <c r="I64" s="506" t="s">
        <v>278</v>
      </c>
      <c r="J64" s="505" t="s">
        <v>934</v>
      </c>
    </row>
    <row r="65" spans="1:10" ht="46.5">
      <c r="A65" s="507"/>
      <c r="B65" s="498"/>
      <c r="C65" s="498"/>
      <c r="D65" s="518"/>
      <c r="E65" s="497" t="s">
        <v>134</v>
      </c>
      <c r="F65" s="497" t="s">
        <v>135</v>
      </c>
      <c r="G65" s="517" t="s">
        <v>103</v>
      </c>
      <c r="H65" s="504" t="s">
        <v>133</v>
      </c>
      <c r="I65" s="506" t="s">
        <v>279</v>
      </c>
      <c r="J65" s="505" t="s">
        <v>935</v>
      </c>
    </row>
    <row r="66" spans="1:10" ht="46.5">
      <c r="A66" s="507"/>
      <c r="B66" s="498"/>
      <c r="C66" s="500"/>
      <c r="D66" s="519"/>
      <c r="E66" s="497" t="s">
        <v>134</v>
      </c>
      <c r="F66" s="497" t="s">
        <v>135</v>
      </c>
      <c r="G66" s="517" t="s">
        <v>103</v>
      </c>
      <c r="H66" s="504" t="s">
        <v>99</v>
      </c>
      <c r="I66" s="506" t="s">
        <v>280</v>
      </c>
      <c r="J66" s="505" t="s">
        <v>936</v>
      </c>
    </row>
    <row r="67" spans="1:10" ht="77.5">
      <c r="A67" s="507"/>
      <c r="B67" s="498"/>
      <c r="C67" s="497">
        <v>4</v>
      </c>
      <c r="D67" s="516" t="s">
        <v>281</v>
      </c>
      <c r="E67" s="497" t="s">
        <v>134</v>
      </c>
      <c r="F67" s="497" t="s">
        <v>135</v>
      </c>
      <c r="G67" s="517" t="s">
        <v>103</v>
      </c>
      <c r="H67" s="504" t="s">
        <v>130</v>
      </c>
      <c r="I67" s="506" t="s">
        <v>282</v>
      </c>
      <c r="J67" s="505" t="s">
        <v>937</v>
      </c>
    </row>
    <row r="68" spans="1:10" ht="62">
      <c r="A68" s="507"/>
      <c r="B68" s="498"/>
      <c r="C68" s="498"/>
      <c r="D68" s="518"/>
      <c r="E68" s="497" t="s">
        <v>134</v>
      </c>
      <c r="F68" s="497" t="s">
        <v>135</v>
      </c>
      <c r="G68" s="517" t="s">
        <v>103</v>
      </c>
      <c r="H68" s="504" t="s">
        <v>131</v>
      </c>
      <c r="I68" s="506" t="s">
        <v>283</v>
      </c>
      <c r="J68" s="505" t="s">
        <v>938</v>
      </c>
    </row>
    <row r="69" spans="1:10" ht="62">
      <c r="A69" s="507"/>
      <c r="B69" s="498"/>
      <c r="C69" s="498"/>
      <c r="D69" s="518"/>
      <c r="E69" s="497" t="s">
        <v>134</v>
      </c>
      <c r="F69" s="497" t="s">
        <v>135</v>
      </c>
      <c r="G69" s="517" t="s">
        <v>103</v>
      </c>
      <c r="H69" s="504" t="s">
        <v>132</v>
      </c>
      <c r="I69" s="506" t="s">
        <v>284</v>
      </c>
      <c r="J69" s="505" t="s">
        <v>939</v>
      </c>
    </row>
    <row r="70" spans="1:10" ht="46.5">
      <c r="A70" s="507"/>
      <c r="B70" s="498"/>
      <c r="C70" s="498"/>
      <c r="D70" s="518"/>
      <c r="E70" s="497" t="s">
        <v>134</v>
      </c>
      <c r="F70" s="497" t="s">
        <v>135</v>
      </c>
      <c r="G70" s="517" t="s">
        <v>103</v>
      </c>
      <c r="H70" s="504" t="s">
        <v>133</v>
      </c>
      <c r="I70" s="506" t="s">
        <v>285</v>
      </c>
      <c r="J70" s="505" t="s">
        <v>940</v>
      </c>
    </row>
    <row r="71" spans="1:10" ht="46.5">
      <c r="A71" s="507"/>
      <c r="B71" s="498"/>
      <c r="C71" s="500"/>
      <c r="D71" s="519"/>
      <c r="E71" s="497" t="s">
        <v>134</v>
      </c>
      <c r="F71" s="497" t="s">
        <v>135</v>
      </c>
      <c r="G71" s="517" t="s">
        <v>103</v>
      </c>
      <c r="H71" s="504" t="s">
        <v>99</v>
      </c>
      <c r="I71" s="506" t="s">
        <v>635</v>
      </c>
      <c r="J71" s="505" t="s">
        <v>941</v>
      </c>
    </row>
    <row r="72" spans="1:10" ht="93">
      <c r="A72" s="507"/>
      <c r="B72" s="498"/>
      <c r="C72" s="504">
        <v>5</v>
      </c>
      <c r="D72" s="506" t="s">
        <v>663</v>
      </c>
      <c r="E72" s="504" t="s">
        <v>134</v>
      </c>
      <c r="F72" s="512" t="s">
        <v>103</v>
      </c>
      <c r="G72" s="508" t="s">
        <v>51</v>
      </c>
      <c r="H72" s="504" t="s">
        <v>130</v>
      </c>
      <c r="I72" s="515" t="s">
        <v>557</v>
      </c>
      <c r="J72" s="505" t="s">
        <v>942</v>
      </c>
    </row>
    <row r="73" spans="1:10" ht="77.5">
      <c r="A73" s="507"/>
      <c r="B73" s="498"/>
      <c r="C73" s="504"/>
      <c r="D73" s="506"/>
      <c r="E73" s="504" t="s">
        <v>134</v>
      </c>
      <c r="F73" s="512" t="s">
        <v>103</v>
      </c>
      <c r="G73" s="508" t="s">
        <v>51</v>
      </c>
      <c r="H73" s="504" t="s">
        <v>131</v>
      </c>
      <c r="I73" s="515" t="s">
        <v>558</v>
      </c>
      <c r="J73" s="512" t="s">
        <v>943</v>
      </c>
    </row>
    <row r="74" spans="1:10" ht="124">
      <c r="A74" s="507"/>
      <c r="B74" s="498"/>
      <c r="C74" s="504"/>
      <c r="D74" s="506"/>
      <c r="E74" s="504" t="s">
        <v>134</v>
      </c>
      <c r="F74" s="512" t="s">
        <v>103</v>
      </c>
      <c r="G74" s="508" t="s">
        <v>51</v>
      </c>
      <c r="H74" s="504" t="s">
        <v>132</v>
      </c>
      <c r="I74" s="515" t="s">
        <v>559</v>
      </c>
      <c r="J74" s="512" t="s">
        <v>944</v>
      </c>
    </row>
    <row r="75" spans="1:10" ht="124">
      <c r="A75" s="507"/>
      <c r="B75" s="498"/>
      <c r="C75" s="504"/>
      <c r="D75" s="506"/>
      <c r="E75" s="504" t="s">
        <v>134</v>
      </c>
      <c r="F75" s="512" t="s">
        <v>103</v>
      </c>
      <c r="G75" s="508" t="s">
        <v>51</v>
      </c>
      <c r="H75" s="504" t="s">
        <v>133</v>
      </c>
      <c r="I75" s="515" t="s">
        <v>560</v>
      </c>
      <c r="J75" s="512" t="s">
        <v>945</v>
      </c>
    </row>
    <row r="76" spans="1:10" ht="77.5">
      <c r="A76" s="507"/>
      <c r="B76" s="498"/>
      <c r="C76" s="504"/>
      <c r="D76" s="506"/>
      <c r="E76" s="504" t="s">
        <v>134</v>
      </c>
      <c r="F76" s="512" t="s">
        <v>103</v>
      </c>
      <c r="G76" s="508" t="s">
        <v>51</v>
      </c>
      <c r="H76" s="504" t="s">
        <v>99</v>
      </c>
      <c r="I76" s="509" t="s">
        <v>561</v>
      </c>
      <c r="J76" s="512" t="s">
        <v>946</v>
      </c>
    </row>
    <row r="77" spans="1:10" ht="155">
      <c r="A77" s="507"/>
      <c r="B77" s="498"/>
      <c r="C77" s="497">
        <v>6</v>
      </c>
      <c r="D77" s="511" t="s">
        <v>157</v>
      </c>
      <c r="E77" s="504" t="s">
        <v>134</v>
      </c>
      <c r="F77" s="512" t="s">
        <v>103</v>
      </c>
      <c r="G77" s="508" t="s">
        <v>51</v>
      </c>
      <c r="H77" s="504" t="s">
        <v>130</v>
      </c>
      <c r="I77" s="515" t="s">
        <v>562</v>
      </c>
      <c r="J77" s="505" t="s">
        <v>947</v>
      </c>
    </row>
    <row r="78" spans="1:10" ht="155">
      <c r="A78" s="507"/>
      <c r="B78" s="498"/>
      <c r="C78" s="498"/>
      <c r="D78" s="499"/>
      <c r="E78" s="504" t="s">
        <v>134</v>
      </c>
      <c r="F78" s="512" t="s">
        <v>103</v>
      </c>
      <c r="G78" s="508" t="s">
        <v>51</v>
      </c>
      <c r="H78" s="504" t="s">
        <v>131</v>
      </c>
      <c r="I78" s="515" t="s">
        <v>563</v>
      </c>
      <c r="J78" s="512" t="s">
        <v>948</v>
      </c>
    </row>
    <row r="79" spans="1:10" ht="108.5">
      <c r="A79" s="507"/>
      <c r="B79" s="498"/>
      <c r="C79" s="498"/>
      <c r="D79" s="499"/>
      <c r="E79" s="504" t="s">
        <v>134</v>
      </c>
      <c r="F79" s="512" t="s">
        <v>103</v>
      </c>
      <c r="G79" s="508" t="s">
        <v>51</v>
      </c>
      <c r="H79" s="504" t="s">
        <v>132</v>
      </c>
      <c r="I79" s="515" t="s">
        <v>564</v>
      </c>
      <c r="J79" s="512" t="s">
        <v>564</v>
      </c>
    </row>
    <row r="80" spans="1:10" ht="77.5">
      <c r="A80" s="507"/>
      <c r="B80" s="498"/>
      <c r="C80" s="498"/>
      <c r="D80" s="499"/>
      <c r="E80" s="504" t="s">
        <v>134</v>
      </c>
      <c r="F80" s="512" t="s">
        <v>103</v>
      </c>
      <c r="G80" s="508" t="s">
        <v>51</v>
      </c>
      <c r="H80" s="504" t="s">
        <v>133</v>
      </c>
      <c r="I80" s="515" t="s">
        <v>565</v>
      </c>
      <c r="J80" s="512" t="s">
        <v>565</v>
      </c>
    </row>
    <row r="81" spans="1:10" ht="108.5">
      <c r="A81" s="507"/>
      <c r="B81" s="498"/>
      <c r="C81" s="500"/>
      <c r="D81" s="510"/>
      <c r="E81" s="504" t="s">
        <v>134</v>
      </c>
      <c r="F81" s="512" t="s">
        <v>103</v>
      </c>
      <c r="G81" s="508" t="s">
        <v>51</v>
      </c>
      <c r="H81" s="504" t="s">
        <v>99</v>
      </c>
      <c r="I81" s="509" t="s">
        <v>566</v>
      </c>
      <c r="J81" s="512" t="s">
        <v>949</v>
      </c>
    </row>
    <row r="82" spans="1:10" ht="201.5">
      <c r="A82" s="507"/>
      <c r="B82" s="498"/>
      <c r="C82" s="497">
        <v>7</v>
      </c>
      <c r="D82" s="511" t="s">
        <v>643</v>
      </c>
      <c r="E82" s="504" t="s">
        <v>134</v>
      </c>
      <c r="F82" s="512" t="s">
        <v>103</v>
      </c>
      <c r="G82" s="508" t="s">
        <v>51</v>
      </c>
      <c r="H82" s="504" t="s">
        <v>130</v>
      </c>
      <c r="I82" s="509" t="s">
        <v>638</v>
      </c>
      <c r="J82" s="512" t="s">
        <v>950</v>
      </c>
    </row>
    <row r="83" spans="1:10" ht="77.5">
      <c r="A83" s="507"/>
      <c r="B83" s="498"/>
      <c r="C83" s="498"/>
      <c r="D83" s="499"/>
      <c r="E83" s="504" t="s">
        <v>134</v>
      </c>
      <c r="F83" s="512" t="s">
        <v>103</v>
      </c>
      <c r="G83" s="508" t="s">
        <v>51</v>
      </c>
      <c r="H83" s="504" t="s">
        <v>131</v>
      </c>
      <c r="I83" s="509" t="s">
        <v>639</v>
      </c>
      <c r="J83" s="512" t="s">
        <v>951</v>
      </c>
    </row>
    <row r="84" spans="1:10" ht="77.5">
      <c r="A84" s="507"/>
      <c r="B84" s="498"/>
      <c r="C84" s="498"/>
      <c r="D84" s="499"/>
      <c r="E84" s="504" t="s">
        <v>134</v>
      </c>
      <c r="F84" s="512" t="s">
        <v>103</v>
      </c>
      <c r="G84" s="508" t="s">
        <v>51</v>
      </c>
      <c r="H84" s="504" t="s">
        <v>132</v>
      </c>
      <c r="I84" s="509" t="s">
        <v>640</v>
      </c>
      <c r="J84" s="512" t="s">
        <v>952</v>
      </c>
    </row>
    <row r="85" spans="1:10" ht="77.5">
      <c r="A85" s="507"/>
      <c r="B85" s="498"/>
      <c r="C85" s="498"/>
      <c r="D85" s="499"/>
      <c r="E85" s="504" t="s">
        <v>134</v>
      </c>
      <c r="F85" s="512" t="s">
        <v>103</v>
      </c>
      <c r="G85" s="508" t="s">
        <v>51</v>
      </c>
      <c r="H85" s="504" t="s">
        <v>133</v>
      </c>
      <c r="I85" s="509" t="s">
        <v>641</v>
      </c>
      <c r="J85" s="512" t="s">
        <v>953</v>
      </c>
    </row>
    <row r="86" spans="1:10" ht="62">
      <c r="A86" s="513"/>
      <c r="B86" s="500"/>
      <c r="C86" s="500"/>
      <c r="D86" s="510"/>
      <c r="E86" s="504" t="s">
        <v>134</v>
      </c>
      <c r="F86" s="512" t="s">
        <v>103</v>
      </c>
      <c r="G86" s="508" t="s">
        <v>51</v>
      </c>
      <c r="H86" s="504" t="s">
        <v>99</v>
      </c>
      <c r="I86" s="509" t="s">
        <v>642</v>
      </c>
      <c r="J86" s="512" t="s">
        <v>954</v>
      </c>
    </row>
    <row r="87" spans="1:10">
      <c r="A87" s="495" t="s">
        <v>159</v>
      </c>
      <c r="B87" s="781" t="s">
        <v>160</v>
      </c>
      <c r="C87" s="779"/>
      <c r="D87" s="779"/>
      <c r="E87" s="779"/>
      <c r="F87" s="779"/>
      <c r="G87" s="779"/>
      <c r="H87" s="779"/>
      <c r="I87" s="779"/>
      <c r="J87" s="779"/>
    </row>
    <row r="88" spans="1:10" ht="62">
      <c r="A88" s="496"/>
      <c r="B88" s="497"/>
      <c r="C88" s="497">
        <v>1</v>
      </c>
      <c r="D88" s="511" t="s">
        <v>567</v>
      </c>
      <c r="E88" s="504" t="s">
        <v>134</v>
      </c>
      <c r="F88" s="508" t="s">
        <v>103</v>
      </c>
      <c r="G88" s="508" t="s">
        <v>103</v>
      </c>
      <c r="H88" s="504" t="s">
        <v>130</v>
      </c>
      <c r="I88" s="515" t="s">
        <v>287</v>
      </c>
      <c r="J88" s="505" t="s">
        <v>955</v>
      </c>
    </row>
    <row r="89" spans="1:10" ht="93">
      <c r="A89" s="507"/>
      <c r="B89" s="498"/>
      <c r="C89" s="498"/>
      <c r="D89" s="499"/>
      <c r="E89" s="504" t="s">
        <v>134</v>
      </c>
      <c r="F89" s="508" t="s">
        <v>103</v>
      </c>
      <c r="G89" s="508" t="s">
        <v>103</v>
      </c>
      <c r="H89" s="504" t="s">
        <v>131</v>
      </c>
      <c r="I89" s="515" t="s">
        <v>288</v>
      </c>
      <c r="J89" s="505" t="s">
        <v>1138</v>
      </c>
    </row>
    <row r="90" spans="1:10" ht="108.5">
      <c r="A90" s="507"/>
      <c r="B90" s="498"/>
      <c r="C90" s="498"/>
      <c r="D90" s="499"/>
      <c r="E90" s="504" t="s">
        <v>134</v>
      </c>
      <c r="F90" s="508" t="s">
        <v>103</v>
      </c>
      <c r="G90" s="508" t="s">
        <v>103</v>
      </c>
      <c r="H90" s="504" t="s">
        <v>132</v>
      </c>
      <c r="I90" s="515" t="s">
        <v>289</v>
      </c>
      <c r="J90" s="512" t="s">
        <v>956</v>
      </c>
    </row>
    <row r="91" spans="1:10" ht="93">
      <c r="A91" s="507"/>
      <c r="B91" s="498"/>
      <c r="C91" s="498"/>
      <c r="D91" s="499"/>
      <c r="E91" s="504" t="s">
        <v>134</v>
      </c>
      <c r="F91" s="508" t="s">
        <v>103</v>
      </c>
      <c r="G91" s="508" t="s">
        <v>103</v>
      </c>
      <c r="H91" s="504" t="s">
        <v>133</v>
      </c>
      <c r="I91" s="515" t="s">
        <v>290</v>
      </c>
      <c r="J91" s="505" t="s">
        <v>957</v>
      </c>
    </row>
    <row r="92" spans="1:10">
      <c r="A92" s="513"/>
      <c r="B92" s="500"/>
      <c r="C92" s="500"/>
      <c r="D92" s="510"/>
      <c r="E92" s="504" t="s">
        <v>134</v>
      </c>
      <c r="F92" s="508" t="s">
        <v>103</v>
      </c>
      <c r="G92" s="508" t="s">
        <v>103</v>
      </c>
      <c r="H92" s="504" t="s">
        <v>99</v>
      </c>
      <c r="I92" s="515" t="s">
        <v>291</v>
      </c>
      <c r="J92" s="505" t="s">
        <v>958</v>
      </c>
    </row>
    <row r="93" spans="1:10">
      <c r="A93" s="514" t="s">
        <v>162</v>
      </c>
      <c r="B93" s="781" t="s">
        <v>163</v>
      </c>
      <c r="C93" s="779"/>
      <c r="D93" s="779"/>
      <c r="E93" s="779"/>
      <c r="F93" s="779"/>
      <c r="G93" s="779"/>
      <c r="H93" s="779"/>
      <c r="I93" s="779"/>
      <c r="J93" s="779"/>
    </row>
    <row r="94" spans="1:10" ht="124">
      <c r="A94" s="496"/>
      <c r="B94" s="497"/>
      <c r="C94" s="497">
        <v>1</v>
      </c>
      <c r="D94" s="511" t="s">
        <v>568</v>
      </c>
      <c r="E94" s="504" t="s">
        <v>134</v>
      </c>
      <c r="F94" s="508" t="s">
        <v>103</v>
      </c>
      <c r="G94" s="508" t="s">
        <v>103</v>
      </c>
      <c r="H94" s="504" t="s">
        <v>130</v>
      </c>
      <c r="I94" s="515" t="s">
        <v>293</v>
      </c>
      <c r="J94" s="506" t="s">
        <v>1139</v>
      </c>
    </row>
    <row r="95" spans="1:10" ht="108.5">
      <c r="A95" s="507"/>
      <c r="B95" s="498"/>
      <c r="C95" s="498"/>
      <c r="D95" s="499"/>
      <c r="E95" s="504" t="s">
        <v>134</v>
      </c>
      <c r="F95" s="508" t="s">
        <v>103</v>
      </c>
      <c r="G95" s="508" t="s">
        <v>103</v>
      </c>
      <c r="H95" s="504" t="s">
        <v>131</v>
      </c>
      <c r="I95" s="515" t="s">
        <v>294</v>
      </c>
      <c r="J95" s="506" t="s">
        <v>1140</v>
      </c>
    </row>
    <row r="96" spans="1:10" ht="77.5">
      <c r="A96" s="507"/>
      <c r="B96" s="498"/>
      <c r="C96" s="498"/>
      <c r="D96" s="499"/>
      <c r="E96" s="504" t="s">
        <v>134</v>
      </c>
      <c r="F96" s="508" t="s">
        <v>103</v>
      </c>
      <c r="G96" s="508" t="s">
        <v>103</v>
      </c>
      <c r="H96" s="504" t="s">
        <v>132</v>
      </c>
      <c r="I96" s="515" t="s">
        <v>295</v>
      </c>
      <c r="J96" s="520" t="s">
        <v>959</v>
      </c>
    </row>
    <row r="97" spans="1:10" ht="62">
      <c r="A97" s="507"/>
      <c r="B97" s="498"/>
      <c r="C97" s="498"/>
      <c r="D97" s="499"/>
      <c r="E97" s="504" t="s">
        <v>134</v>
      </c>
      <c r="F97" s="508" t="s">
        <v>103</v>
      </c>
      <c r="G97" s="508" t="s">
        <v>103</v>
      </c>
      <c r="H97" s="504" t="s">
        <v>133</v>
      </c>
      <c r="I97" s="515" t="s">
        <v>296</v>
      </c>
      <c r="J97" s="505" t="s">
        <v>1141</v>
      </c>
    </row>
    <row r="98" spans="1:10" ht="124">
      <c r="A98" s="513"/>
      <c r="B98" s="500"/>
      <c r="C98" s="500"/>
      <c r="D98" s="510"/>
      <c r="E98" s="504" t="s">
        <v>134</v>
      </c>
      <c r="F98" s="508" t="s">
        <v>103</v>
      </c>
      <c r="G98" s="508" t="s">
        <v>103</v>
      </c>
      <c r="H98" s="504" t="s">
        <v>99</v>
      </c>
      <c r="I98" s="515" t="s">
        <v>297</v>
      </c>
      <c r="J98" s="506" t="s">
        <v>960</v>
      </c>
    </row>
    <row r="99" spans="1:10">
      <c r="A99" s="514" t="s">
        <v>165</v>
      </c>
      <c r="B99" s="781" t="s">
        <v>166</v>
      </c>
      <c r="C99" s="779"/>
      <c r="D99" s="779"/>
      <c r="E99" s="779"/>
      <c r="F99" s="779"/>
      <c r="G99" s="779"/>
      <c r="H99" s="779"/>
      <c r="I99" s="779"/>
      <c r="J99" s="779"/>
    </row>
    <row r="100" spans="1:10" ht="77.5">
      <c r="A100" s="496"/>
      <c r="B100" s="497"/>
      <c r="C100" s="497">
        <v>1</v>
      </c>
      <c r="D100" s="511" t="s">
        <v>569</v>
      </c>
      <c r="E100" s="504" t="s">
        <v>134</v>
      </c>
      <c r="F100" s="508" t="s">
        <v>103</v>
      </c>
      <c r="G100" s="508" t="s">
        <v>103</v>
      </c>
      <c r="H100" s="504" t="s">
        <v>130</v>
      </c>
      <c r="I100" s="509" t="s">
        <v>298</v>
      </c>
      <c r="J100" s="505" t="s">
        <v>961</v>
      </c>
    </row>
    <row r="101" spans="1:10" ht="93">
      <c r="A101" s="507"/>
      <c r="B101" s="498"/>
      <c r="C101" s="498"/>
      <c r="D101" s="499"/>
      <c r="E101" s="504" t="s">
        <v>134</v>
      </c>
      <c r="F101" s="508" t="s">
        <v>103</v>
      </c>
      <c r="G101" s="508" t="s">
        <v>103</v>
      </c>
      <c r="H101" s="504" t="s">
        <v>131</v>
      </c>
      <c r="I101" s="509" t="s">
        <v>299</v>
      </c>
      <c r="J101" s="505" t="s">
        <v>1130</v>
      </c>
    </row>
    <row r="102" spans="1:10" ht="93">
      <c r="A102" s="507"/>
      <c r="B102" s="498"/>
      <c r="C102" s="498"/>
      <c r="D102" s="499"/>
      <c r="E102" s="504" t="s">
        <v>134</v>
      </c>
      <c r="F102" s="508" t="s">
        <v>103</v>
      </c>
      <c r="G102" s="508" t="s">
        <v>103</v>
      </c>
      <c r="H102" s="504" t="s">
        <v>132</v>
      </c>
      <c r="I102" s="509" t="s">
        <v>300</v>
      </c>
      <c r="J102" s="505" t="s">
        <v>1142</v>
      </c>
    </row>
    <row r="103" spans="1:10" ht="46.5">
      <c r="A103" s="507"/>
      <c r="B103" s="498"/>
      <c r="C103" s="498"/>
      <c r="D103" s="499"/>
      <c r="E103" s="504" t="s">
        <v>134</v>
      </c>
      <c r="F103" s="508" t="s">
        <v>103</v>
      </c>
      <c r="G103" s="508" t="s">
        <v>103</v>
      </c>
      <c r="H103" s="504" t="s">
        <v>133</v>
      </c>
      <c r="I103" s="509" t="s">
        <v>301</v>
      </c>
      <c r="J103" s="512" t="s">
        <v>962</v>
      </c>
    </row>
    <row r="104" spans="1:10" ht="170.5">
      <c r="A104" s="507"/>
      <c r="B104" s="498"/>
      <c r="C104" s="500"/>
      <c r="D104" s="510"/>
      <c r="E104" s="504" t="s">
        <v>134</v>
      </c>
      <c r="F104" s="508" t="s">
        <v>103</v>
      </c>
      <c r="G104" s="508" t="s">
        <v>103</v>
      </c>
      <c r="H104" s="504" t="s">
        <v>99</v>
      </c>
      <c r="I104" s="509" t="s">
        <v>302</v>
      </c>
      <c r="J104" s="505" t="s">
        <v>963</v>
      </c>
    </row>
    <row r="105" spans="1:10" ht="310">
      <c r="A105" s="507"/>
      <c r="B105" s="498"/>
      <c r="C105" s="504">
        <v>2</v>
      </c>
      <c r="D105" s="506" t="s">
        <v>168</v>
      </c>
      <c r="E105" s="497" t="s">
        <v>134</v>
      </c>
      <c r="F105" s="497" t="s">
        <v>135</v>
      </c>
      <c r="G105" s="517" t="s">
        <v>103</v>
      </c>
      <c r="H105" s="504" t="s">
        <v>130</v>
      </c>
      <c r="I105" s="521" t="s">
        <v>303</v>
      </c>
      <c r="J105" s="505" t="s">
        <v>964</v>
      </c>
    </row>
    <row r="106" spans="1:10" ht="263.5">
      <c r="A106" s="507"/>
      <c r="B106" s="498"/>
      <c r="C106" s="504"/>
      <c r="D106" s="506"/>
      <c r="E106" s="497" t="s">
        <v>134</v>
      </c>
      <c r="F106" s="497" t="s">
        <v>135</v>
      </c>
      <c r="G106" s="517" t="s">
        <v>103</v>
      </c>
      <c r="H106" s="504" t="s">
        <v>131</v>
      </c>
      <c r="I106" s="521" t="s">
        <v>304</v>
      </c>
      <c r="J106" s="505" t="s">
        <v>965</v>
      </c>
    </row>
    <row r="107" spans="1:10" ht="263.5">
      <c r="A107" s="507"/>
      <c r="B107" s="498"/>
      <c r="C107" s="504"/>
      <c r="D107" s="506"/>
      <c r="E107" s="497" t="s">
        <v>134</v>
      </c>
      <c r="F107" s="497" t="s">
        <v>135</v>
      </c>
      <c r="G107" s="517" t="s">
        <v>103</v>
      </c>
      <c r="H107" s="504" t="s">
        <v>132</v>
      </c>
      <c r="I107" s="521" t="s">
        <v>305</v>
      </c>
      <c r="J107" s="505" t="s">
        <v>966</v>
      </c>
    </row>
    <row r="108" spans="1:10" ht="263.5">
      <c r="A108" s="507"/>
      <c r="B108" s="498"/>
      <c r="C108" s="504"/>
      <c r="D108" s="506"/>
      <c r="E108" s="497" t="s">
        <v>134</v>
      </c>
      <c r="F108" s="497" t="s">
        <v>135</v>
      </c>
      <c r="G108" s="517" t="s">
        <v>103</v>
      </c>
      <c r="H108" s="504" t="s">
        <v>133</v>
      </c>
      <c r="I108" s="521" t="s">
        <v>306</v>
      </c>
      <c r="J108" s="505" t="s">
        <v>967</v>
      </c>
    </row>
    <row r="109" spans="1:10" ht="294.5">
      <c r="A109" s="507"/>
      <c r="B109" s="498"/>
      <c r="C109" s="504"/>
      <c r="D109" s="506"/>
      <c r="E109" s="497" t="s">
        <v>134</v>
      </c>
      <c r="F109" s="497" t="s">
        <v>135</v>
      </c>
      <c r="G109" s="517" t="s">
        <v>103</v>
      </c>
      <c r="H109" s="504" t="s">
        <v>99</v>
      </c>
      <c r="I109" s="521" t="s">
        <v>307</v>
      </c>
      <c r="J109" s="505" t="s">
        <v>968</v>
      </c>
    </row>
    <row r="110" spans="1:10" ht="31">
      <c r="A110" s="507"/>
      <c r="B110" s="498"/>
      <c r="C110" s="504">
        <v>3</v>
      </c>
      <c r="D110" s="506" t="s">
        <v>170</v>
      </c>
      <c r="E110" s="497" t="s">
        <v>134</v>
      </c>
      <c r="F110" s="497" t="s">
        <v>135</v>
      </c>
      <c r="G110" s="517" t="s">
        <v>103</v>
      </c>
      <c r="H110" s="504" t="s">
        <v>130</v>
      </c>
      <c r="I110" s="521" t="s">
        <v>308</v>
      </c>
      <c r="J110" s="521" t="s">
        <v>969</v>
      </c>
    </row>
    <row r="111" spans="1:10" ht="31">
      <c r="A111" s="507"/>
      <c r="B111" s="498"/>
      <c r="C111" s="504"/>
      <c r="D111" s="506"/>
      <c r="E111" s="497" t="s">
        <v>134</v>
      </c>
      <c r="F111" s="497" t="s">
        <v>135</v>
      </c>
      <c r="G111" s="517" t="s">
        <v>103</v>
      </c>
      <c r="H111" s="504" t="s">
        <v>131</v>
      </c>
      <c r="I111" s="521" t="s">
        <v>309</v>
      </c>
      <c r="J111" s="521" t="s">
        <v>970</v>
      </c>
    </row>
    <row r="112" spans="1:10" ht="31">
      <c r="A112" s="507"/>
      <c r="B112" s="498"/>
      <c r="C112" s="504"/>
      <c r="D112" s="506"/>
      <c r="E112" s="497" t="s">
        <v>134</v>
      </c>
      <c r="F112" s="497" t="s">
        <v>135</v>
      </c>
      <c r="G112" s="517" t="s">
        <v>103</v>
      </c>
      <c r="H112" s="504" t="s">
        <v>132</v>
      </c>
      <c r="I112" s="521" t="s">
        <v>310</v>
      </c>
      <c r="J112" s="521" t="s">
        <v>971</v>
      </c>
    </row>
    <row r="113" spans="1:10" ht="31">
      <c r="A113" s="507"/>
      <c r="B113" s="498"/>
      <c r="C113" s="504"/>
      <c r="D113" s="506"/>
      <c r="E113" s="497" t="s">
        <v>134</v>
      </c>
      <c r="F113" s="497" t="s">
        <v>135</v>
      </c>
      <c r="G113" s="517" t="s">
        <v>103</v>
      </c>
      <c r="H113" s="504" t="s">
        <v>133</v>
      </c>
      <c r="I113" s="521" t="s">
        <v>311</v>
      </c>
      <c r="J113" s="521" t="s">
        <v>972</v>
      </c>
    </row>
    <row r="114" spans="1:10" ht="31">
      <c r="A114" s="513"/>
      <c r="B114" s="500"/>
      <c r="C114" s="504"/>
      <c r="D114" s="506"/>
      <c r="E114" s="497" t="s">
        <v>134</v>
      </c>
      <c r="F114" s="497" t="s">
        <v>135</v>
      </c>
      <c r="G114" s="517" t="s">
        <v>103</v>
      </c>
      <c r="H114" s="504" t="s">
        <v>99</v>
      </c>
      <c r="I114" s="521" t="s">
        <v>312</v>
      </c>
      <c r="J114" s="521" t="s">
        <v>973</v>
      </c>
    </row>
    <row r="115" spans="1:10">
      <c r="A115" s="514" t="s">
        <v>171</v>
      </c>
      <c r="B115" s="781" t="s">
        <v>172</v>
      </c>
      <c r="C115" s="779"/>
      <c r="D115" s="779"/>
      <c r="E115" s="779"/>
      <c r="F115" s="779"/>
      <c r="G115" s="779"/>
      <c r="H115" s="779"/>
      <c r="I115" s="779"/>
      <c r="J115" s="779"/>
    </row>
    <row r="116" spans="1:10" ht="46.5">
      <c r="A116" s="496"/>
      <c r="B116" s="497"/>
      <c r="C116" s="497">
        <v>1</v>
      </c>
      <c r="D116" s="511" t="s">
        <v>173</v>
      </c>
      <c r="E116" s="504" t="s">
        <v>134</v>
      </c>
      <c r="F116" s="508" t="s">
        <v>103</v>
      </c>
      <c r="G116" s="508" t="s">
        <v>103</v>
      </c>
      <c r="H116" s="504" t="s">
        <v>130</v>
      </c>
      <c r="I116" s="509" t="s">
        <v>313</v>
      </c>
      <c r="J116" s="522" t="s">
        <v>974</v>
      </c>
    </row>
    <row r="117" spans="1:10" ht="46.5">
      <c r="A117" s="507"/>
      <c r="B117" s="498"/>
      <c r="C117" s="498"/>
      <c r="D117" s="499"/>
      <c r="E117" s="504" t="s">
        <v>134</v>
      </c>
      <c r="F117" s="508" t="s">
        <v>103</v>
      </c>
      <c r="G117" s="508" t="s">
        <v>103</v>
      </c>
      <c r="H117" s="504" t="s">
        <v>131</v>
      </c>
      <c r="I117" s="509" t="s">
        <v>314</v>
      </c>
      <c r="J117" s="522" t="s">
        <v>975</v>
      </c>
    </row>
    <row r="118" spans="1:10" ht="31">
      <c r="A118" s="507"/>
      <c r="B118" s="498"/>
      <c r="C118" s="498"/>
      <c r="D118" s="499"/>
      <c r="E118" s="504" t="s">
        <v>134</v>
      </c>
      <c r="F118" s="508" t="s">
        <v>103</v>
      </c>
      <c r="G118" s="508" t="s">
        <v>103</v>
      </c>
      <c r="H118" s="504" t="s">
        <v>132</v>
      </c>
      <c r="I118" s="509" t="s">
        <v>315</v>
      </c>
      <c r="J118" s="522" t="s">
        <v>976</v>
      </c>
    </row>
    <row r="119" spans="1:10">
      <c r="A119" s="507"/>
      <c r="B119" s="498"/>
      <c r="C119" s="498"/>
      <c r="D119" s="499"/>
      <c r="E119" s="504" t="s">
        <v>134</v>
      </c>
      <c r="F119" s="508" t="s">
        <v>103</v>
      </c>
      <c r="G119" s="508" t="s">
        <v>103</v>
      </c>
      <c r="H119" s="504" t="s">
        <v>133</v>
      </c>
      <c r="I119" s="509" t="s">
        <v>316</v>
      </c>
      <c r="J119" s="522" t="s">
        <v>977</v>
      </c>
    </row>
    <row r="120" spans="1:10" ht="31">
      <c r="A120" s="513"/>
      <c r="B120" s="500"/>
      <c r="C120" s="500"/>
      <c r="D120" s="510"/>
      <c r="E120" s="504" t="s">
        <v>134</v>
      </c>
      <c r="F120" s="508" t="s">
        <v>103</v>
      </c>
      <c r="G120" s="508" t="s">
        <v>103</v>
      </c>
      <c r="H120" s="504" t="s">
        <v>99</v>
      </c>
      <c r="I120" s="509" t="s">
        <v>317</v>
      </c>
      <c r="J120" s="522" t="s">
        <v>978</v>
      </c>
    </row>
    <row r="121" spans="1:10">
      <c r="A121" s="514" t="s">
        <v>174</v>
      </c>
      <c r="B121" s="781" t="s">
        <v>175</v>
      </c>
      <c r="C121" s="779"/>
      <c r="D121" s="779"/>
      <c r="E121" s="779"/>
      <c r="F121" s="779"/>
      <c r="G121" s="779"/>
      <c r="H121" s="779"/>
      <c r="I121" s="779"/>
      <c r="J121" s="779"/>
    </row>
    <row r="122" spans="1:10" ht="62">
      <c r="A122" s="496"/>
      <c r="B122" s="497"/>
      <c r="C122" s="497">
        <v>1</v>
      </c>
      <c r="D122" s="511" t="s">
        <v>1143</v>
      </c>
      <c r="E122" s="504" t="s">
        <v>134</v>
      </c>
      <c r="F122" s="508" t="s">
        <v>103</v>
      </c>
      <c r="G122" s="508" t="s">
        <v>103</v>
      </c>
      <c r="H122" s="504" t="s">
        <v>130</v>
      </c>
      <c r="I122" s="509" t="s">
        <v>319</v>
      </c>
      <c r="J122" s="523" t="s">
        <v>979</v>
      </c>
    </row>
    <row r="123" spans="1:10" ht="93">
      <c r="A123" s="507"/>
      <c r="B123" s="498"/>
      <c r="C123" s="498"/>
      <c r="D123" s="499"/>
      <c r="E123" s="504" t="s">
        <v>134</v>
      </c>
      <c r="F123" s="508" t="s">
        <v>103</v>
      </c>
      <c r="G123" s="508" t="s">
        <v>103</v>
      </c>
      <c r="H123" s="504" t="s">
        <v>131</v>
      </c>
      <c r="I123" s="515" t="s">
        <v>320</v>
      </c>
      <c r="J123" s="524" t="s">
        <v>980</v>
      </c>
    </row>
    <row r="124" spans="1:10" ht="46.5">
      <c r="A124" s="507"/>
      <c r="B124" s="498"/>
      <c r="C124" s="498"/>
      <c r="D124" s="499"/>
      <c r="E124" s="504" t="s">
        <v>134</v>
      </c>
      <c r="F124" s="508" t="s">
        <v>103</v>
      </c>
      <c r="G124" s="508" t="s">
        <v>103</v>
      </c>
      <c r="H124" s="504" t="s">
        <v>132</v>
      </c>
      <c r="I124" s="509" t="s">
        <v>321</v>
      </c>
      <c r="J124" s="523" t="s">
        <v>981</v>
      </c>
    </row>
    <row r="125" spans="1:10" ht="46.5">
      <c r="A125" s="507"/>
      <c r="B125" s="498"/>
      <c r="C125" s="498"/>
      <c r="D125" s="499"/>
      <c r="E125" s="504" t="s">
        <v>134</v>
      </c>
      <c r="F125" s="508" t="s">
        <v>103</v>
      </c>
      <c r="G125" s="508" t="s">
        <v>103</v>
      </c>
      <c r="H125" s="504" t="s">
        <v>133</v>
      </c>
      <c r="I125" s="509" t="s">
        <v>322</v>
      </c>
      <c r="J125" s="523" t="s">
        <v>982</v>
      </c>
    </row>
    <row r="126" spans="1:10" ht="108.5">
      <c r="A126" s="507"/>
      <c r="B126" s="498"/>
      <c r="C126" s="500"/>
      <c r="D126" s="510"/>
      <c r="E126" s="504" t="s">
        <v>134</v>
      </c>
      <c r="F126" s="508" t="s">
        <v>103</v>
      </c>
      <c r="G126" s="508" t="s">
        <v>103</v>
      </c>
      <c r="H126" s="504" t="s">
        <v>99</v>
      </c>
      <c r="I126" s="509" t="s">
        <v>323</v>
      </c>
      <c r="J126" s="523" t="s">
        <v>983</v>
      </c>
    </row>
    <row r="127" spans="1:10" ht="170.5">
      <c r="A127" s="507"/>
      <c r="B127" s="498"/>
      <c r="C127" s="497">
        <v>2</v>
      </c>
      <c r="D127" s="516" t="s">
        <v>324</v>
      </c>
      <c r="E127" s="497" t="s">
        <v>134</v>
      </c>
      <c r="F127" s="497" t="s">
        <v>135</v>
      </c>
      <c r="G127" s="517" t="s">
        <v>103</v>
      </c>
      <c r="H127" s="504" t="s">
        <v>130</v>
      </c>
      <c r="I127" s="521" t="s">
        <v>325</v>
      </c>
      <c r="J127" s="505" t="s">
        <v>984</v>
      </c>
    </row>
    <row r="128" spans="1:10" ht="155">
      <c r="A128" s="507"/>
      <c r="B128" s="498"/>
      <c r="C128" s="498"/>
      <c r="D128" s="518"/>
      <c r="E128" s="497" t="s">
        <v>134</v>
      </c>
      <c r="F128" s="497" t="s">
        <v>135</v>
      </c>
      <c r="G128" s="517" t="s">
        <v>103</v>
      </c>
      <c r="H128" s="504" t="s">
        <v>131</v>
      </c>
      <c r="I128" s="521" t="s">
        <v>326</v>
      </c>
      <c r="J128" s="505" t="s">
        <v>985</v>
      </c>
    </row>
    <row r="129" spans="1:10" ht="46.5">
      <c r="A129" s="507"/>
      <c r="B129" s="498"/>
      <c r="C129" s="498"/>
      <c r="D129" s="518"/>
      <c r="E129" s="497" t="s">
        <v>134</v>
      </c>
      <c r="F129" s="497" t="s">
        <v>135</v>
      </c>
      <c r="G129" s="517" t="s">
        <v>103</v>
      </c>
      <c r="H129" s="504" t="s">
        <v>132</v>
      </c>
      <c r="I129" s="521" t="s">
        <v>327</v>
      </c>
      <c r="J129" s="505" t="s">
        <v>986</v>
      </c>
    </row>
    <row r="130" spans="1:10" ht="46.5">
      <c r="A130" s="507"/>
      <c r="B130" s="498"/>
      <c r="C130" s="498"/>
      <c r="D130" s="518"/>
      <c r="E130" s="497" t="s">
        <v>134</v>
      </c>
      <c r="F130" s="497" t="s">
        <v>135</v>
      </c>
      <c r="G130" s="517" t="s">
        <v>103</v>
      </c>
      <c r="H130" s="504" t="s">
        <v>133</v>
      </c>
      <c r="I130" s="521" t="s">
        <v>328</v>
      </c>
      <c r="J130" s="505" t="s">
        <v>987</v>
      </c>
    </row>
    <row r="131" spans="1:10" ht="31">
      <c r="A131" s="513"/>
      <c r="B131" s="500"/>
      <c r="C131" s="500"/>
      <c r="D131" s="519"/>
      <c r="E131" s="497" t="s">
        <v>134</v>
      </c>
      <c r="F131" s="497" t="s">
        <v>135</v>
      </c>
      <c r="G131" s="517" t="s">
        <v>103</v>
      </c>
      <c r="H131" s="504" t="s">
        <v>99</v>
      </c>
      <c r="I131" s="521" t="s">
        <v>329</v>
      </c>
      <c r="J131" s="505" t="s">
        <v>927</v>
      </c>
    </row>
    <row r="132" spans="1:10">
      <c r="A132" s="495" t="s">
        <v>179</v>
      </c>
      <c r="B132" s="781" t="s">
        <v>180</v>
      </c>
      <c r="C132" s="779"/>
      <c r="D132" s="779"/>
      <c r="E132" s="779"/>
      <c r="F132" s="779"/>
      <c r="G132" s="779"/>
      <c r="H132" s="779"/>
      <c r="I132" s="779"/>
      <c r="J132" s="780"/>
    </row>
    <row r="133" spans="1:10" ht="139.5">
      <c r="A133" s="496"/>
      <c r="B133" s="497"/>
      <c r="C133" s="504">
        <v>1</v>
      </c>
      <c r="D133" s="506" t="s">
        <v>330</v>
      </c>
      <c r="E133" s="497" t="s">
        <v>134</v>
      </c>
      <c r="F133" s="497" t="s">
        <v>135</v>
      </c>
      <c r="G133" s="517" t="s">
        <v>103</v>
      </c>
      <c r="H133" s="504" t="s">
        <v>130</v>
      </c>
      <c r="I133" s="521" t="s">
        <v>331</v>
      </c>
      <c r="J133" s="521" t="s">
        <v>988</v>
      </c>
    </row>
    <row r="134" spans="1:10" ht="124">
      <c r="A134" s="507"/>
      <c r="B134" s="498"/>
      <c r="C134" s="504"/>
      <c r="D134" s="506"/>
      <c r="E134" s="497" t="s">
        <v>134</v>
      </c>
      <c r="F134" s="497" t="s">
        <v>135</v>
      </c>
      <c r="G134" s="517" t="s">
        <v>103</v>
      </c>
      <c r="H134" s="504" t="s">
        <v>131</v>
      </c>
      <c r="I134" s="521" t="s">
        <v>332</v>
      </c>
      <c r="J134" s="521" t="s">
        <v>989</v>
      </c>
    </row>
    <row r="135" spans="1:10" ht="139.5">
      <c r="A135" s="507"/>
      <c r="B135" s="498"/>
      <c r="C135" s="504"/>
      <c r="D135" s="506"/>
      <c r="E135" s="497" t="s">
        <v>134</v>
      </c>
      <c r="F135" s="497" t="s">
        <v>135</v>
      </c>
      <c r="G135" s="517" t="s">
        <v>103</v>
      </c>
      <c r="H135" s="504" t="s">
        <v>132</v>
      </c>
      <c r="I135" s="521" t="s">
        <v>333</v>
      </c>
      <c r="J135" s="521" t="s">
        <v>990</v>
      </c>
    </row>
    <row r="136" spans="1:10" ht="46.5">
      <c r="A136" s="507"/>
      <c r="B136" s="498"/>
      <c r="C136" s="504"/>
      <c r="D136" s="506"/>
      <c r="E136" s="497" t="s">
        <v>134</v>
      </c>
      <c r="F136" s="497" t="s">
        <v>135</v>
      </c>
      <c r="G136" s="517" t="s">
        <v>103</v>
      </c>
      <c r="H136" s="504" t="s">
        <v>133</v>
      </c>
      <c r="I136" s="521" t="s">
        <v>334</v>
      </c>
      <c r="J136" s="521" t="s">
        <v>991</v>
      </c>
    </row>
    <row r="137" spans="1:10" ht="46.5">
      <c r="A137" s="507"/>
      <c r="B137" s="498"/>
      <c r="C137" s="504"/>
      <c r="D137" s="506"/>
      <c r="E137" s="497" t="s">
        <v>134</v>
      </c>
      <c r="F137" s="497" t="s">
        <v>135</v>
      </c>
      <c r="G137" s="517" t="s">
        <v>103</v>
      </c>
      <c r="H137" s="504" t="s">
        <v>99</v>
      </c>
      <c r="I137" s="521" t="s">
        <v>335</v>
      </c>
      <c r="J137" s="505" t="s">
        <v>927</v>
      </c>
    </row>
    <row r="138" spans="1:10" ht="170.5">
      <c r="A138" s="507"/>
      <c r="B138" s="498"/>
      <c r="C138" s="504">
        <v>2</v>
      </c>
      <c r="D138" s="506" t="s">
        <v>183</v>
      </c>
      <c r="E138" s="497" t="s">
        <v>134</v>
      </c>
      <c r="F138" s="497" t="s">
        <v>135</v>
      </c>
      <c r="G138" s="517" t="s">
        <v>103</v>
      </c>
      <c r="H138" s="504" t="s">
        <v>130</v>
      </c>
      <c r="I138" s="521" t="s">
        <v>336</v>
      </c>
      <c r="J138" s="521" t="s">
        <v>992</v>
      </c>
    </row>
    <row r="139" spans="1:10" ht="170.5">
      <c r="A139" s="507"/>
      <c r="B139" s="498"/>
      <c r="C139" s="504"/>
      <c r="D139" s="506"/>
      <c r="E139" s="497" t="s">
        <v>134</v>
      </c>
      <c r="F139" s="497" t="s">
        <v>135</v>
      </c>
      <c r="G139" s="517" t="s">
        <v>103</v>
      </c>
      <c r="H139" s="504" t="s">
        <v>131</v>
      </c>
      <c r="I139" s="521" t="s">
        <v>337</v>
      </c>
      <c r="J139" s="521" t="s">
        <v>993</v>
      </c>
    </row>
    <row r="140" spans="1:10" ht="170.5">
      <c r="A140" s="507"/>
      <c r="B140" s="498"/>
      <c r="C140" s="504"/>
      <c r="D140" s="506"/>
      <c r="E140" s="497" t="s">
        <v>134</v>
      </c>
      <c r="F140" s="497" t="s">
        <v>135</v>
      </c>
      <c r="G140" s="517" t="s">
        <v>103</v>
      </c>
      <c r="H140" s="504" t="s">
        <v>132</v>
      </c>
      <c r="I140" s="521" t="s">
        <v>338</v>
      </c>
      <c r="J140" s="521" t="s">
        <v>994</v>
      </c>
    </row>
    <row r="141" spans="1:10" ht="201.5">
      <c r="A141" s="507"/>
      <c r="B141" s="498"/>
      <c r="C141" s="504"/>
      <c r="D141" s="506"/>
      <c r="E141" s="497" t="s">
        <v>134</v>
      </c>
      <c r="F141" s="497" t="s">
        <v>135</v>
      </c>
      <c r="G141" s="517" t="s">
        <v>103</v>
      </c>
      <c r="H141" s="504" t="s">
        <v>133</v>
      </c>
      <c r="I141" s="521" t="s">
        <v>339</v>
      </c>
      <c r="J141" s="521" t="s">
        <v>995</v>
      </c>
    </row>
    <row r="142" spans="1:10">
      <c r="A142" s="507"/>
      <c r="B142" s="498"/>
      <c r="C142" s="504"/>
      <c r="D142" s="506"/>
      <c r="E142" s="497" t="s">
        <v>134</v>
      </c>
      <c r="F142" s="497" t="s">
        <v>135</v>
      </c>
      <c r="G142" s="517" t="s">
        <v>103</v>
      </c>
      <c r="H142" s="504" t="s">
        <v>99</v>
      </c>
      <c r="I142" s="521" t="s">
        <v>340</v>
      </c>
      <c r="J142" s="521" t="s">
        <v>927</v>
      </c>
    </row>
    <row r="143" spans="1:10" ht="93">
      <c r="A143" s="507"/>
      <c r="B143" s="498"/>
      <c r="C143" s="504">
        <v>3</v>
      </c>
      <c r="D143" s="506" t="s">
        <v>341</v>
      </c>
      <c r="E143" s="497" t="s">
        <v>134</v>
      </c>
      <c r="F143" s="497" t="s">
        <v>135</v>
      </c>
      <c r="G143" s="517" t="s">
        <v>103</v>
      </c>
      <c r="H143" s="504" t="s">
        <v>130</v>
      </c>
      <c r="I143" s="505" t="s">
        <v>342</v>
      </c>
      <c r="J143" s="505" t="s">
        <v>996</v>
      </c>
    </row>
    <row r="144" spans="1:10" ht="62">
      <c r="A144" s="507"/>
      <c r="B144" s="498"/>
      <c r="C144" s="504"/>
      <c r="D144" s="506"/>
      <c r="E144" s="497" t="s">
        <v>134</v>
      </c>
      <c r="F144" s="497" t="s">
        <v>135</v>
      </c>
      <c r="G144" s="517" t="s">
        <v>103</v>
      </c>
      <c r="H144" s="504" t="s">
        <v>131</v>
      </c>
      <c r="I144" s="505" t="s">
        <v>343</v>
      </c>
      <c r="J144" s="505" t="s">
        <v>997</v>
      </c>
    </row>
    <row r="145" spans="1:10" ht="46.5">
      <c r="A145" s="507"/>
      <c r="B145" s="498"/>
      <c r="C145" s="504"/>
      <c r="D145" s="506"/>
      <c r="E145" s="497" t="s">
        <v>134</v>
      </c>
      <c r="F145" s="497" t="s">
        <v>135</v>
      </c>
      <c r="G145" s="517" t="s">
        <v>103</v>
      </c>
      <c r="H145" s="504" t="s">
        <v>132</v>
      </c>
      <c r="I145" s="505" t="s">
        <v>344</v>
      </c>
      <c r="J145" s="505" t="s">
        <v>998</v>
      </c>
    </row>
    <row r="146" spans="1:10" ht="46.5">
      <c r="A146" s="507"/>
      <c r="B146" s="498"/>
      <c r="C146" s="504"/>
      <c r="D146" s="506"/>
      <c r="E146" s="497" t="s">
        <v>134</v>
      </c>
      <c r="F146" s="497" t="s">
        <v>135</v>
      </c>
      <c r="G146" s="517" t="s">
        <v>103</v>
      </c>
      <c r="H146" s="504" t="s">
        <v>133</v>
      </c>
      <c r="I146" s="505" t="s">
        <v>345</v>
      </c>
      <c r="J146" s="505" t="s">
        <v>999</v>
      </c>
    </row>
    <row r="147" spans="1:10" ht="46.5">
      <c r="A147" s="513"/>
      <c r="B147" s="500"/>
      <c r="C147" s="504"/>
      <c r="D147" s="506"/>
      <c r="E147" s="497" t="s">
        <v>134</v>
      </c>
      <c r="F147" s="497" t="s">
        <v>135</v>
      </c>
      <c r="G147" s="517" t="s">
        <v>103</v>
      </c>
      <c r="H147" s="504" t="s">
        <v>99</v>
      </c>
      <c r="I147" s="505" t="s">
        <v>636</v>
      </c>
      <c r="J147" s="505" t="s">
        <v>1000</v>
      </c>
    </row>
    <row r="148" spans="1:10">
      <c r="A148" s="495" t="s">
        <v>186</v>
      </c>
      <c r="B148" s="781" t="s">
        <v>187</v>
      </c>
      <c r="C148" s="779"/>
      <c r="D148" s="779"/>
      <c r="E148" s="779"/>
      <c r="F148" s="779"/>
      <c r="G148" s="779"/>
      <c r="H148" s="779"/>
      <c r="I148" s="779"/>
      <c r="J148" s="780"/>
    </row>
    <row r="149" spans="1:10" ht="108.5">
      <c r="A149" s="496"/>
      <c r="B149" s="497"/>
      <c r="C149" s="504">
        <v>1</v>
      </c>
      <c r="D149" s="506" t="s">
        <v>188</v>
      </c>
      <c r="E149" s="497" t="s">
        <v>134</v>
      </c>
      <c r="F149" s="497" t="s">
        <v>135</v>
      </c>
      <c r="G149" s="517" t="s">
        <v>103</v>
      </c>
      <c r="H149" s="504" t="s">
        <v>130</v>
      </c>
      <c r="I149" s="521" t="s">
        <v>346</v>
      </c>
      <c r="J149" s="505" t="s">
        <v>1001</v>
      </c>
    </row>
    <row r="150" spans="1:10" ht="108.5">
      <c r="A150" s="507"/>
      <c r="B150" s="498"/>
      <c r="C150" s="504"/>
      <c r="D150" s="506"/>
      <c r="E150" s="497" t="s">
        <v>134</v>
      </c>
      <c r="F150" s="497" t="s">
        <v>135</v>
      </c>
      <c r="G150" s="517" t="s">
        <v>103</v>
      </c>
      <c r="H150" s="504" t="s">
        <v>131</v>
      </c>
      <c r="I150" s="521" t="s">
        <v>347</v>
      </c>
      <c r="J150" s="505" t="s">
        <v>1002</v>
      </c>
    </row>
    <row r="151" spans="1:10" ht="108.5">
      <c r="A151" s="507"/>
      <c r="B151" s="498"/>
      <c r="C151" s="504"/>
      <c r="D151" s="506"/>
      <c r="E151" s="497" t="s">
        <v>134</v>
      </c>
      <c r="F151" s="497" t="s">
        <v>135</v>
      </c>
      <c r="G151" s="517" t="s">
        <v>103</v>
      </c>
      <c r="H151" s="504" t="s">
        <v>132</v>
      </c>
      <c r="I151" s="521" t="s">
        <v>348</v>
      </c>
      <c r="J151" s="505" t="s">
        <v>1003</v>
      </c>
    </row>
    <row r="152" spans="1:10" ht="46.5">
      <c r="A152" s="507"/>
      <c r="B152" s="498"/>
      <c r="C152" s="504"/>
      <c r="D152" s="506"/>
      <c r="E152" s="497" t="s">
        <v>134</v>
      </c>
      <c r="F152" s="497" t="s">
        <v>135</v>
      </c>
      <c r="G152" s="517" t="s">
        <v>103</v>
      </c>
      <c r="H152" s="504" t="s">
        <v>133</v>
      </c>
      <c r="I152" s="521" t="s">
        <v>349</v>
      </c>
      <c r="J152" s="505" t="s">
        <v>1004</v>
      </c>
    </row>
    <row r="153" spans="1:10" ht="31">
      <c r="A153" s="507"/>
      <c r="B153" s="498"/>
      <c r="C153" s="504"/>
      <c r="D153" s="506"/>
      <c r="E153" s="497" t="s">
        <v>134</v>
      </c>
      <c r="F153" s="497" t="s">
        <v>135</v>
      </c>
      <c r="G153" s="517" t="s">
        <v>103</v>
      </c>
      <c r="H153" s="504" t="s">
        <v>99</v>
      </c>
      <c r="I153" s="521" t="s">
        <v>350</v>
      </c>
      <c r="J153" s="505" t="s">
        <v>1005</v>
      </c>
    </row>
    <row r="154" spans="1:10" ht="93">
      <c r="A154" s="507"/>
      <c r="B154" s="498"/>
      <c r="C154" s="504">
        <v>2</v>
      </c>
      <c r="D154" s="506" t="s">
        <v>351</v>
      </c>
      <c r="E154" s="497" t="s">
        <v>134</v>
      </c>
      <c r="F154" s="497" t="s">
        <v>135</v>
      </c>
      <c r="G154" s="517" t="s">
        <v>103</v>
      </c>
      <c r="H154" s="504" t="s">
        <v>130</v>
      </c>
      <c r="I154" s="521" t="s">
        <v>352</v>
      </c>
      <c r="J154" s="505" t="s">
        <v>1006</v>
      </c>
    </row>
    <row r="155" spans="1:10" ht="77.5">
      <c r="A155" s="507"/>
      <c r="B155" s="498"/>
      <c r="C155" s="504"/>
      <c r="D155" s="506"/>
      <c r="E155" s="497" t="s">
        <v>134</v>
      </c>
      <c r="F155" s="497" t="s">
        <v>135</v>
      </c>
      <c r="G155" s="517" t="s">
        <v>103</v>
      </c>
      <c r="H155" s="504" t="s">
        <v>131</v>
      </c>
      <c r="I155" s="521" t="s">
        <v>353</v>
      </c>
      <c r="J155" s="505" t="s">
        <v>1007</v>
      </c>
    </row>
    <row r="156" spans="1:10" ht="93">
      <c r="A156" s="507"/>
      <c r="B156" s="498"/>
      <c r="C156" s="504"/>
      <c r="D156" s="506"/>
      <c r="E156" s="497" t="s">
        <v>134</v>
      </c>
      <c r="F156" s="497" t="s">
        <v>135</v>
      </c>
      <c r="G156" s="517" t="s">
        <v>103</v>
      </c>
      <c r="H156" s="504" t="s">
        <v>132</v>
      </c>
      <c r="I156" s="521" t="s">
        <v>354</v>
      </c>
      <c r="J156" s="505" t="s">
        <v>1008</v>
      </c>
    </row>
    <row r="157" spans="1:10" ht="77.5">
      <c r="A157" s="507"/>
      <c r="B157" s="498"/>
      <c r="C157" s="504"/>
      <c r="D157" s="506"/>
      <c r="E157" s="497" t="s">
        <v>134</v>
      </c>
      <c r="F157" s="497" t="s">
        <v>135</v>
      </c>
      <c r="G157" s="517" t="s">
        <v>103</v>
      </c>
      <c r="H157" s="504" t="s">
        <v>133</v>
      </c>
      <c r="I157" s="521" t="s">
        <v>355</v>
      </c>
      <c r="J157" s="505" t="s">
        <v>1009</v>
      </c>
    </row>
    <row r="158" spans="1:10" ht="77.5">
      <c r="A158" s="507"/>
      <c r="B158" s="498"/>
      <c r="C158" s="504"/>
      <c r="D158" s="506"/>
      <c r="E158" s="497" t="s">
        <v>134</v>
      </c>
      <c r="F158" s="497" t="s">
        <v>135</v>
      </c>
      <c r="G158" s="517" t="s">
        <v>103</v>
      </c>
      <c r="H158" s="504" t="s">
        <v>99</v>
      </c>
      <c r="I158" s="521" t="s">
        <v>356</v>
      </c>
      <c r="J158" s="505" t="s">
        <v>1010</v>
      </c>
    </row>
    <row r="159" spans="1:10" ht="62">
      <c r="A159" s="507"/>
      <c r="B159" s="498"/>
      <c r="C159" s="504">
        <v>3</v>
      </c>
      <c r="D159" s="506" t="s">
        <v>357</v>
      </c>
      <c r="E159" s="497" t="s">
        <v>134</v>
      </c>
      <c r="F159" s="497" t="s">
        <v>135</v>
      </c>
      <c r="G159" s="517" t="s">
        <v>103</v>
      </c>
      <c r="H159" s="504" t="s">
        <v>130</v>
      </c>
      <c r="I159" s="521" t="s">
        <v>358</v>
      </c>
      <c r="J159" s="521" t="s">
        <v>1011</v>
      </c>
    </row>
    <row r="160" spans="1:10" ht="62">
      <c r="A160" s="507"/>
      <c r="B160" s="498"/>
      <c r="C160" s="504"/>
      <c r="D160" s="506"/>
      <c r="E160" s="497" t="s">
        <v>134</v>
      </c>
      <c r="F160" s="497" t="s">
        <v>135</v>
      </c>
      <c r="G160" s="517" t="s">
        <v>103</v>
      </c>
      <c r="H160" s="504" t="s">
        <v>131</v>
      </c>
      <c r="I160" s="521" t="s">
        <v>359</v>
      </c>
      <c r="J160" s="521" t="s">
        <v>1012</v>
      </c>
    </row>
    <row r="161" spans="1:10" ht="62">
      <c r="A161" s="507"/>
      <c r="B161" s="498"/>
      <c r="C161" s="504"/>
      <c r="D161" s="506"/>
      <c r="E161" s="497" t="s">
        <v>134</v>
      </c>
      <c r="F161" s="497" t="s">
        <v>135</v>
      </c>
      <c r="G161" s="517" t="s">
        <v>103</v>
      </c>
      <c r="H161" s="504" t="s">
        <v>132</v>
      </c>
      <c r="I161" s="521" t="s">
        <v>360</v>
      </c>
      <c r="J161" s="521" t="s">
        <v>1013</v>
      </c>
    </row>
    <row r="162" spans="1:10" ht="46.5">
      <c r="A162" s="507"/>
      <c r="B162" s="498"/>
      <c r="C162" s="504"/>
      <c r="D162" s="506"/>
      <c r="E162" s="497" t="s">
        <v>134</v>
      </c>
      <c r="F162" s="497" t="s">
        <v>135</v>
      </c>
      <c r="G162" s="517" t="s">
        <v>103</v>
      </c>
      <c r="H162" s="504" t="s">
        <v>133</v>
      </c>
      <c r="I162" s="521" t="s">
        <v>361</v>
      </c>
      <c r="J162" s="521" t="s">
        <v>1014</v>
      </c>
    </row>
    <row r="163" spans="1:10" ht="46.5">
      <c r="A163" s="507"/>
      <c r="B163" s="498"/>
      <c r="C163" s="504"/>
      <c r="D163" s="506"/>
      <c r="E163" s="497" t="s">
        <v>134</v>
      </c>
      <c r="F163" s="497" t="s">
        <v>135</v>
      </c>
      <c r="G163" s="517" t="s">
        <v>103</v>
      </c>
      <c r="H163" s="504" t="s">
        <v>99</v>
      </c>
      <c r="I163" s="521" t="s">
        <v>362</v>
      </c>
      <c r="J163" s="521" t="s">
        <v>1015</v>
      </c>
    </row>
    <row r="164" spans="1:10" ht="46.5">
      <c r="A164" s="507"/>
      <c r="B164" s="498"/>
      <c r="C164" s="504">
        <v>4</v>
      </c>
      <c r="D164" s="506" t="s">
        <v>191</v>
      </c>
      <c r="E164" s="497" t="s">
        <v>134</v>
      </c>
      <c r="F164" s="497" t="s">
        <v>135</v>
      </c>
      <c r="G164" s="517" t="s">
        <v>103</v>
      </c>
      <c r="H164" s="504" t="s">
        <v>130</v>
      </c>
      <c r="I164" s="521" t="s">
        <v>363</v>
      </c>
      <c r="J164" s="521" t="s">
        <v>1016</v>
      </c>
    </row>
    <row r="165" spans="1:10" ht="31">
      <c r="A165" s="507"/>
      <c r="B165" s="498"/>
      <c r="C165" s="504"/>
      <c r="D165" s="506"/>
      <c r="E165" s="497" t="s">
        <v>134</v>
      </c>
      <c r="F165" s="497" t="s">
        <v>135</v>
      </c>
      <c r="G165" s="517" t="s">
        <v>103</v>
      </c>
      <c r="H165" s="504" t="s">
        <v>131</v>
      </c>
      <c r="I165" s="521" t="s">
        <v>364</v>
      </c>
      <c r="J165" s="521" t="s">
        <v>1017</v>
      </c>
    </row>
    <row r="166" spans="1:10" ht="46.5">
      <c r="A166" s="507"/>
      <c r="B166" s="498"/>
      <c r="C166" s="504"/>
      <c r="D166" s="506"/>
      <c r="E166" s="497" t="s">
        <v>134</v>
      </c>
      <c r="F166" s="497" t="s">
        <v>135</v>
      </c>
      <c r="G166" s="517" t="s">
        <v>103</v>
      </c>
      <c r="H166" s="504" t="s">
        <v>132</v>
      </c>
      <c r="I166" s="521" t="s">
        <v>365</v>
      </c>
      <c r="J166" s="521" t="s">
        <v>1018</v>
      </c>
    </row>
    <row r="167" spans="1:10" ht="31">
      <c r="A167" s="507"/>
      <c r="B167" s="498"/>
      <c r="C167" s="504"/>
      <c r="D167" s="506"/>
      <c r="E167" s="497" t="s">
        <v>134</v>
      </c>
      <c r="F167" s="497" t="s">
        <v>135</v>
      </c>
      <c r="G167" s="517" t="s">
        <v>103</v>
      </c>
      <c r="H167" s="504" t="s">
        <v>133</v>
      </c>
      <c r="I167" s="521" t="s">
        <v>366</v>
      </c>
      <c r="J167" s="521" t="s">
        <v>1019</v>
      </c>
    </row>
    <row r="168" spans="1:10" ht="31">
      <c r="A168" s="507"/>
      <c r="B168" s="498"/>
      <c r="C168" s="504"/>
      <c r="D168" s="506"/>
      <c r="E168" s="497" t="s">
        <v>134</v>
      </c>
      <c r="F168" s="497" t="s">
        <v>135</v>
      </c>
      <c r="G168" s="517" t="s">
        <v>103</v>
      </c>
      <c r="H168" s="504" t="s">
        <v>99</v>
      </c>
      <c r="I168" s="521" t="s">
        <v>367</v>
      </c>
      <c r="J168" s="521" t="s">
        <v>1020</v>
      </c>
    </row>
    <row r="169" spans="1:10" ht="93">
      <c r="A169" s="507"/>
      <c r="B169" s="498"/>
      <c r="C169" s="504">
        <v>5</v>
      </c>
      <c r="D169" s="506" t="s">
        <v>192</v>
      </c>
      <c r="E169" s="497" t="s">
        <v>134</v>
      </c>
      <c r="F169" s="497" t="s">
        <v>135</v>
      </c>
      <c r="G169" s="517" t="s">
        <v>103</v>
      </c>
      <c r="H169" s="504" t="s">
        <v>130</v>
      </c>
      <c r="I169" s="521" t="s">
        <v>368</v>
      </c>
      <c r="J169" s="505" t="s">
        <v>1021</v>
      </c>
    </row>
    <row r="170" spans="1:10" ht="93">
      <c r="A170" s="507"/>
      <c r="B170" s="498"/>
      <c r="C170" s="504"/>
      <c r="D170" s="506"/>
      <c r="E170" s="497" t="s">
        <v>134</v>
      </c>
      <c r="F170" s="497" t="s">
        <v>135</v>
      </c>
      <c r="G170" s="517" t="s">
        <v>103</v>
      </c>
      <c r="H170" s="504" t="s">
        <v>131</v>
      </c>
      <c r="I170" s="521" t="s">
        <v>369</v>
      </c>
      <c r="J170" s="505" t="s">
        <v>1022</v>
      </c>
    </row>
    <row r="171" spans="1:10" ht="93">
      <c r="A171" s="507"/>
      <c r="B171" s="498"/>
      <c r="C171" s="504"/>
      <c r="D171" s="506"/>
      <c r="E171" s="497" t="s">
        <v>134</v>
      </c>
      <c r="F171" s="497" t="s">
        <v>135</v>
      </c>
      <c r="G171" s="517" t="s">
        <v>103</v>
      </c>
      <c r="H171" s="504" t="s">
        <v>132</v>
      </c>
      <c r="I171" s="521" t="s">
        <v>370</v>
      </c>
      <c r="J171" s="505" t="s">
        <v>1023</v>
      </c>
    </row>
    <row r="172" spans="1:10" ht="31">
      <c r="A172" s="507"/>
      <c r="B172" s="498"/>
      <c r="C172" s="504"/>
      <c r="D172" s="506"/>
      <c r="E172" s="497" t="s">
        <v>134</v>
      </c>
      <c r="F172" s="497" t="s">
        <v>135</v>
      </c>
      <c r="G172" s="517" t="s">
        <v>103</v>
      </c>
      <c r="H172" s="504" t="s">
        <v>133</v>
      </c>
      <c r="I172" s="521" t="s">
        <v>371</v>
      </c>
      <c r="J172" s="505" t="s">
        <v>1024</v>
      </c>
    </row>
    <row r="173" spans="1:10" ht="31">
      <c r="A173" s="507"/>
      <c r="B173" s="498"/>
      <c r="C173" s="504"/>
      <c r="D173" s="506"/>
      <c r="E173" s="497" t="s">
        <v>134</v>
      </c>
      <c r="F173" s="497" t="s">
        <v>135</v>
      </c>
      <c r="G173" s="517" t="s">
        <v>103</v>
      </c>
      <c r="H173" s="504" t="s">
        <v>99</v>
      </c>
      <c r="I173" s="521" t="s">
        <v>372</v>
      </c>
      <c r="J173" s="505" t="s">
        <v>1025</v>
      </c>
    </row>
    <row r="174" spans="1:10" ht="201.5">
      <c r="A174" s="507"/>
      <c r="B174" s="498"/>
      <c r="C174" s="497">
        <v>6</v>
      </c>
      <c r="D174" s="511" t="s">
        <v>645</v>
      </c>
      <c r="E174" s="504" t="s">
        <v>134</v>
      </c>
      <c r="F174" s="512" t="s">
        <v>103</v>
      </c>
      <c r="G174" s="508" t="s">
        <v>51</v>
      </c>
      <c r="H174" s="504" t="s">
        <v>130</v>
      </c>
      <c r="I174" s="509" t="s">
        <v>570</v>
      </c>
      <c r="J174" s="512" t="s">
        <v>1026</v>
      </c>
    </row>
    <row r="175" spans="1:10" ht="46.5">
      <c r="A175" s="507"/>
      <c r="B175" s="498"/>
      <c r="C175" s="498"/>
      <c r="D175" s="499"/>
      <c r="E175" s="504" t="s">
        <v>134</v>
      </c>
      <c r="F175" s="512" t="s">
        <v>103</v>
      </c>
      <c r="G175" s="508" t="s">
        <v>51</v>
      </c>
      <c r="H175" s="504" t="s">
        <v>131</v>
      </c>
      <c r="I175" s="509" t="s">
        <v>571</v>
      </c>
      <c r="J175" s="512" t="s">
        <v>1027</v>
      </c>
    </row>
    <row r="176" spans="1:10" ht="46.5">
      <c r="A176" s="507"/>
      <c r="B176" s="498"/>
      <c r="C176" s="498"/>
      <c r="D176" s="499"/>
      <c r="E176" s="504" t="s">
        <v>134</v>
      </c>
      <c r="F176" s="512" t="s">
        <v>103</v>
      </c>
      <c r="G176" s="508" t="s">
        <v>51</v>
      </c>
      <c r="H176" s="504" t="s">
        <v>132</v>
      </c>
      <c r="I176" s="509" t="s">
        <v>572</v>
      </c>
      <c r="J176" s="512" t="s">
        <v>1028</v>
      </c>
    </row>
    <row r="177" spans="1:10" ht="46.5">
      <c r="A177" s="507"/>
      <c r="B177" s="498"/>
      <c r="C177" s="498"/>
      <c r="D177" s="499"/>
      <c r="E177" s="504" t="s">
        <v>134</v>
      </c>
      <c r="F177" s="512" t="s">
        <v>103</v>
      </c>
      <c r="G177" s="508" t="s">
        <v>51</v>
      </c>
      <c r="H177" s="504" t="s">
        <v>133</v>
      </c>
      <c r="I177" s="509" t="s">
        <v>573</v>
      </c>
      <c r="J177" s="505" t="s">
        <v>1029</v>
      </c>
    </row>
    <row r="178" spans="1:10" ht="31">
      <c r="A178" s="513"/>
      <c r="B178" s="500"/>
      <c r="C178" s="500"/>
      <c r="D178" s="510"/>
      <c r="E178" s="504" t="s">
        <v>134</v>
      </c>
      <c r="F178" s="512" t="s">
        <v>103</v>
      </c>
      <c r="G178" s="508" t="s">
        <v>51</v>
      </c>
      <c r="H178" s="504" t="s">
        <v>99</v>
      </c>
      <c r="I178" s="509" t="s">
        <v>574</v>
      </c>
      <c r="J178" s="505" t="s">
        <v>1030</v>
      </c>
    </row>
    <row r="179" spans="1:10">
      <c r="A179" s="495" t="s">
        <v>194</v>
      </c>
      <c r="B179" s="781" t="s">
        <v>494</v>
      </c>
      <c r="C179" s="779"/>
      <c r="D179" s="779"/>
      <c r="E179" s="779"/>
      <c r="F179" s="779"/>
      <c r="G179" s="779"/>
      <c r="H179" s="779"/>
      <c r="I179" s="779"/>
      <c r="J179" s="780"/>
    </row>
    <row r="180" spans="1:10" ht="139.5">
      <c r="A180" s="525"/>
      <c r="B180" s="516"/>
      <c r="C180" s="497">
        <v>1</v>
      </c>
      <c r="D180" s="511" t="s">
        <v>373</v>
      </c>
      <c r="E180" s="504" t="s">
        <v>134</v>
      </c>
      <c r="F180" s="504" t="s">
        <v>103</v>
      </c>
      <c r="G180" s="505" t="s">
        <v>103</v>
      </c>
      <c r="H180" s="504" t="s">
        <v>130</v>
      </c>
      <c r="I180" s="515" t="s">
        <v>374</v>
      </c>
      <c r="J180" s="505" t="s">
        <v>1031</v>
      </c>
    </row>
    <row r="181" spans="1:10" ht="62">
      <c r="A181" s="526"/>
      <c r="B181" s="518"/>
      <c r="C181" s="498"/>
      <c r="D181" s="499"/>
      <c r="E181" s="504" t="s">
        <v>134</v>
      </c>
      <c r="F181" s="504" t="s">
        <v>103</v>
      </c>
      <c r="G181" s="505" t="s">
        <v>103</v>
      </c>
      <c r="H181" s="504" t="s">
        <v>131</v>
      </c>
      <c r="I181" s="515" t="s">
        <v>375</v>
      </c>
      <c r="J181" s="505" t="s">
        <v>1032</v>
      </c>
    </row>
    <row r="182" spans="1:10" ht="93">
      <c r="A182" s="526"/>
      <c r="B182" s="518"/>
      <c r="C182" s="498"/>
      <c r="D182" s="499"/>
      <c r="E182" s="504" t="s">
        <v>134</v>
      </c>
      <c r="F182" s="504" t="s">
        <v>103</v>
      </c>
      <c r="G182" s="505" t="s">
        <v>103</v>
      </c>
      <c r="H182" s="504" t="s">
        <v>132</v>
      </c>
      <c r="I182" s="515" t="s">
        <v>376</v>
      </c>
      <c r="J182" s="505" t="s">
        <v>1033</v>
      </c>
    </row>
    <row r="183" spans="1:10" ht="46.5">
      <c r="A183" s="526"/>
      <c r="B183" s="518"/>
      <c r="C183" s="498"/>
      <c r="D183" s="499"/>
      <c r="E183" s="504" t="s">
        <v>134</v>
      </c>
      <c r="F183" s="504" t="s">
        <v>103</v>
      </c>
      <c r="G183" s="505" t="s">
        <v>103</v>
      </c>
      <c r="H183" s="504" t="s">
        <v>133</v>
      </c>
      <c r="I183" s="515" t="s">
        <v>377</v>
      </c>
      <c r="J183" s="505" t="s">
        <v>1034</v>
      </c>
    </row>
    <row r="184" spans="1:10" ht="46.5">
      <c r="A184" s="527"/>
      <c r="B184" s="519"/>
      <c r="C184" s="500"/>
      <c r="D184" s="510"/>
      <c r="E184" s="504" t="s">
        <v>134</v>
      </c>
      <c r="F184" s="504" t="s">
        <v>103</v>
      </c>
      <c r="G184" s="505" t="s">
        <v>103</v>
      </c>
      <c r="H184" s="504" t="s">
        <v>99</v>
      </c>
      <c r="I184" s="515" t="s">
        <v>378</v>
      </c>
      <c r="J184" s="505" t="s">
        <v>1035</v>
      </c>
    </row>
    <row r="185" spans="1:10">
      <c r="A185" s="495" t="s">
        <v>197</v>
      </c>
      <c r="B185" s="781" t="s">
        <v>198</v>
      </c>
      <c r="C185" s="779"/>
      <c r="D185" s="779"/>
      <c r="E185" s="779"/>
      <c r="F185" s="779"/>
      <c r="G185" s="779"/>
      <c r="H185" s="779"/>
      <c r="I185" s="779"/>
      <c r="J185" s="780"/>
    </row>
    <row r="186" spans="1:10" ht="77.5">
      <c r="A186" s="525"/>
      <c r="B186" s="516"/>
      <c r="C186" s="497">
        <v>1</v>
      </c>
      <c r="D186" s="511" t="s">
        <v>575</v>
      </c>
      <c r="E186" s="504" t="s">
        <v>134</v>
      </c>
      <c r="F186" s="504" t="s">
        <v>103</v>
      </c>
      <c r="G186" s="505" t="s">
        <v>103</v>
      </c>
      <c r="H186" s="504" t="s">
        <v>130</v>
      </c>
      <c r="I186" s="509" t="s">
        <v>379</v>
      </c>
      <c r="J186" s="512" t="s">
        <v>1036</v>
      </c>
    </row>
    <row r="187" spans="1:10" ht="93">
      <c r="A187" s="526"/>
      <c r="B187" s="518"/>
      <c r="C187" s="498"/>
      <c r="D187" s="499"/>
      <c r="E187" s="504" t="s">
        <v>134</v>
      </c>
      <c r="F187" s="504" t="s">
        <v>103</v>
      </c>
      <c r="G187" s="505" t="s">
        <v>103</v>
      </c>
      <c r="H187" s="504" t="s">
        <v>131</v>
      </c>
      <c r="I187" s="509" t="s">
        <v>380</v>
      </c>
      <c r="J187" s="505" t="s">
        <v>1037</v>
      </c>
    </row>
    <row r="188" spans="1:10" ht="108.5">
      <c r="A188" s="526"/>
      <c r="B188" s="518"/>
      <c r="C188" s="498"/>
      <c r="D188" s="499"/>
      <c r="E188" s="504" t="s">
        <v>134</v>
      </c>
      <c r="F188" s="504" t="s">
        <v>103</v>
      </c>
      <c r="G188" s="505" t="s">
        <v>103</v>
      </c>
      <c r="H188" s="504" t="s">
        <v>132</v>
      </c>
      <c r="I188" s="509" t="s">
        <v>381</v>
      </c>
      <c r="J188" s="512" t="s">
        <v>1038</v>
      </c>
    </row>
    <row r="189" spans="1:10" ht="31">
      <c r="A189" s="526"/>
      <c r="B189" s="518"/>
      <c r="C189" s="498"/>
      <c r="D189" s="499"/>
      <c r="E189" s="504" t="s">
        <v>134</v>
      </c>
      <c r="F189" s="504" t="s">
        <v>103</v>
      </c>
      <c r="G189" s="505" t="s">
        <v>103</v>
      </c>
      <c r="H189" s="504" t="s">
        <v>133</v>
      </c>
      <c r="I189" s="509" t="s">
        <v>382</v>
      </c>
      <c r="J189" s="512" t="s">
        <v>1039</v>
      </c>
    </row>
    <row r="190" spans="1:10" ht="93">
      <c r="A190" s="527"/>
      <c r="B190" s="519"/>
      <c r="C190" s="500"/>
      <c r="D190" s="510"/>
      <c r="E190" s="504" t="s">
        <v>134</v>
      </c>
      <c r="F190" s="504" t="s">
        <v>103</v>
      </c>
      <c r="G190" s="505" t="s">
        <v>103</v>
      </c>
      <c r="H190" s="504" t="s">
        <v>99</v>
      </c>
      <c r="I190" s="509" t="s">
        <v>383</v>
      </c>
      <c r="J190" s="505" t="s">
        <v>1040</v>
      </c>
    </row>
    <row r="191" spans="1:10">
      <c r="A191" s="495" t="s">
        <v>200</v>
      </c>
      <c r="B191" s="781" t="s">
        <v>201</v>
      </c>
      <c r="C191" s="779"/>
      <c r="D191" s="779"/>
      <c r="E191" s="779"/>
      <c r="F191" s="779"/>
      <c r="G191" s="779"/>
      <c r="H191" s="779"/>
      <c r="I191" s="779"/>
      <c r="J191" s="780"/>
    </row>
    <row r="192" spans="1:10" ht="93">
      <c r="A192" s="525"/>
      <c r="B192" s="516"/>
      <c r="C192" s="497">
        <v>1</v>
      </c>
      <c r="D192" s="511" t="s">
        <v>632</v>
      </c>
      <c r="E192" s="504" t="s">
        <v>134</v>
      </c>
      <c r="F192" s="504" t="s">
        <v>103</v>
      </c>
      <c r="G192" s="505" t="s">
        <v>103</v>
      </c>
      <c r="H192" s="504" t="s">
        <v>130</v>
      </c>
      <c r="I192" s="515" t="s">
        <v>385</v>
      </c>
      <c r="J192" s="505" t="s">
        <v>1041</v>
      </c>
    </row>
    <row r="193" spans="1:10" ht="93">
      <c r="A193" s="526"/>
      <c r="B193" s="518"/>
      <c r="C193" s="498"/>
      <c r="D193" s="499"/>
      <c r="E193" s="504" t="s">
        <v>134</v>
      </c>
      <c r="F193" s="504" t="s">
        <v>103</v>
      </c>
      <c r="G193" s="505" t="s">
        <v>103</v>
      </c>
      <c r="H193" s="504" t="s">
        <v>131</v>
      </c>
      <c r="I193" s="515" t="s">
        <v>386</v>
      </c>
      <c r="J193" s="505" t="s">
        <v>1042</v>
      </c>
    </row>
    <row r="194" spans="1:10" ht="155">
      <c r="A194" s="526"/>
      <c r="B194" s="518"/>
      <c r="C194" s="498"/>
      <c r="D194" s="499"/>
      <c r="E194" s="504" t="s">
        <v>134</v>
      </c>
      <c r="F194" s="504" t="s">
        <v>103</v>
      </c>
      <c r="G194" s="505" t="s">
        <v>103</v>
      </c>
      <c r="H194" s="504" t="s">
        <v>132</v>
      </c>
      <c r="I194" s="515" t="s">
        <v>387</v>
      </c>
      <c r="J194" s="505" t="s">
        <v>1043</v>
      </c>
    </row>
    <row r="195" spans="1:10" ht="31">
      <c r="A195" s="526"/>
      <c r="B195" s="518"/>
      <c r="C195" s="498"/>
      <c r="D195" s="499"/>
      <c r="E195" s="504" t="s">
        <v>134</v>
      </c>
      <c r="F195" s="504" t="s">
        <v>103</v>
      </c>
      <c r="G195" s="505" t="s">
        <v>103</v>
      </c>
      <c r="H195" s="504" t="s">
        <v>133</v>
      </c>
      <c r="I195" s="515" t="s">
        <v>388</v>
      </c>
      <c r="J195" s="505" t="s">
        <v>1044</v>
      </c>
    </row>
    <row r="196" spans="1:10" ht="139.5">
      <c r="A196" s="527"/>
      <c r="B196" s="519"/>
      <c r="C196" s="500"/>
      <c r="D196" s="510"/>
      <c r="E196" s="504" t="s">
        <v>134</v>
      </c>
      <c r="F196" s="504" t="s">
        <v>103</v>
      </c>
      <c r="G196" s="505" t="s">
        <v>103</v>
      </c>
      <c r="H196" s="504" t="s">
        <v>99</v>
      </c>
      <c r="I196" s="515" t="s">
        <v>389</v>
      </c>
      <c r="J196" s="505" t="s">
        <v>1045</v>
      </c>
    </row>
    <row r="197" spans="1:10">
      <c r="A197" s="495" t="s">
        <v>203</v>
      </c>
      <c r="B197" s="781" t="s">
        <v>204</v>
      </c>
      <c r="C197" s="779"/>
      <c r="D197" s="779"/>
      <c r="E197" s="779"/>
      <c r="F197" s="779"/>
      <c r="G197" s="779"/>
      <c r="H197" s="779"/>
      <c r="I197" s="779"/>
      <c r="J197" s="780"/>
    </row>
    <row r="198" spans="1:10" ht="93">
      <c r="A198" s="525"/>
      <c r="B198" s="516"/>
      <c r="C198" s="497">
        <v>1</v>
      </c>
      <c r="D198" s="511" t="s">
        <v>576</v>
      </c>
      <c r="E198" s="504" t="s">
        <v>134</v>
      </c>
      <c r="F198" s="504" t="s">
        <v>103</v>
      </c>
      <c r="G198" s="505" t="s">
        <v>103</v>
      </c>
      <c r="H198" s="504" t="s">
        <v>130</v>
      </c>
      <c r="I198" s="515" t="s">
        <v>391</v>
      </c>
      <c r="J198" s="505" t="s">
        <v>1046</v>
      </c>
    </row>
    <row r="199" spans="1:10" ht="108.5">
      <c r="A199" s="526"/>
      <c r="B199" s="518"/>
      <c r="C199" s="498"/>
      <c r="D199" s="499"/>
      <c r="E199" s="504" t="s">
        <v>134</v>
      </c>
      <c r="F199" s="504" t="s">
        <v>103</v>
      </c>
      <c r="G199" s="505" t="s">
        <v>103</v>
      </c>
      <c r="H199" s="504" t="s">
        <v>131</v>
      </c>
      <c r="I199" s="515" t="s">
        <v>392</v>
      </c>
      <c r="J199" s="505" t="s">
        <v>1047</v>
      </c>
    </row>
    <row r="200" spans="1:10" ht="217">
      <c r="A200" s="526"/>
      <c r="B200" s="518"/>
      <c r="C200" s="498"/>
      <c r="D200" s="499"/>
      <c r="E200" s="504" t="s">
        <v>134</v>
      </c>
      <c r="F200" s="504" t="s">
        <v>103</v>
      </c>
      <c r="G200" s="505" t="s">
        <v>103</v>
      </c>
      <c r="H200" s="504" t="s">
        <v>132</v>
      </c>
      <c r="I200" s="515" t="s">
        <v>393</v>
      </c>
      <c r="J200" s="505" t="s">
        <v>1048</v>
      </c>
    </row>
    <row r="201" spans="1:10" ht="31">
      <c r="A201" s="526"/>
      <c r="B201" s="518"/>
      <c r="C201" s="498"/>
      <c r="D201" s="499"/>
      <c r="E201" s="504" t="s">
        <v>134</v>
      </c>
      <c r="F201" s="504" t="s">
        <v>103</v>
      </c>
      <c r="G201" s="505" t="s">
        <v>103</v>
      </c>
      <c r="H201" s="504" t="s">
        <v>133</v>
      </c>
      <c r="I201" s="515" t="s">
        <v>394</v>
      </c>
      <c r="J201" s="505" t="s">
        <v>1049</v>
      </c>
    </row>
    <row r="202" spans="1:10" ht="93">
      <c r="A202" s="527"/>
      <c r="B202" s="519"/>
      <c r="C202" s="500"/>
      <c r="D202" s="510"/>
      <c r="E202" s="504" t="s">
        <v>134</v>
      </c>
      <c r="F202" s="504" t="s">
        <v>103</v>
      </c>
      <c r="G202" s="505" t="s">
        <v>103</v>
      </c>
      <c r="H202" s="504" t="s">
        <v>99</v>
      </c>
      <c r="I202" s="515" t="s">
        <v>395</v>
      </c>
      <c r="J202" s="505" t="s">
        <v>1050</v>
      </c>
    </row>
    <row r="203" spans="1:10">
      <c r="A203" s="495" t="s">
        <v>206</v>
      </c>
      <c r="B203" s="781" t="s">
        <v>207</v>
      </c>
      <c r="C203" s="779"/>
      <c r="D203" s="779"/>
      <c r="E203" s="779"/>
      <c r="F203" s="779"/>
      <c r="G203" s="779"/>
      <c r="H203" s="779"/>
      <c r="I203" s="779"/>
      <c r="J203" s="780"/>
    </row>
    <row r="204" spans="1:10" ht="124">
      <c r="A204" s="528"/>
      <c r="B204" s="529"/>
      <c r="C204" s="530">
        <v>1</v>
      </c>
      <c r="D204" s="531" t="s">
        <v>208</v>
      </c>
      <c r="E204" s="504" t="s">
        <v>134</v>
      </c>
      <c r="F204" s="508" t="s">
        <v>103</v>
      </c>
      <c r="G204" s="508" t="s">
        <v>103</v>
      </c>
      <c r="H204" s="532" t="s">
        <v>130</v>
      </c>
      <c r="I204" s="533" t="s">
        <v>397</v>
      </c>
      <c r="J204" s="521" t="s">
        <v>1051</v>
      </c>
    </row>
    <row r="205" spans="1:10" ht="62">
      <c r="A205" s="534"/>
      <c r="B205" s="535"/>
      <c r="C205" s="536"/>
      <c r="D205" s="537"/>
      <c r="E205" s="504" t="s">
        <v>134</v>
      </c>
      <c r="F205" s="508" t="s">
        <v>103</v>
      </c>
      <c r="G205" s="508" t="s">
        <v>103</v>
      </c>
      <c r="H205" s="532" t="s">
        <v>131</v>
      </c>
      <c r="I205" s="533" t="s">
        <v>398</v>
      </c>
      <c r="J205" s="521" t="s">
        <v>1052</v>
      </c>
    </row>
    <row r="206" spans="1:10" ht="31">
      <c r="A206" s="534"/>
      <c r="B206" s="535"/>
      <c r="C206" s="536"/>
      <c r="D206" s="537"/>
      <c r="E206" s="504" t="s">
        <v>134</v>
      </c>
      <c r="F206" s="508" t="s">
        <v>103</v>
      </c>
      <c r="G206" s="508" t="s">
        <v>103</v>
      </c>
      <c r="H206" s="532" t="s">
        <v>132</v>
      </c>
      <c r="I206" s="533" t="s">
        <v>399</v>
      </c>
      <c r="J206" s="521" t="s">
        <v>1053</v>
      </c>
    </row>
    <row r="207" spans="1:10" ht="46.5">
      <c r="A207" s="534"/>
      <c r="B207" s="535"/>
      <c r="C207" s="536"/>
      <c r="D207" s="537"/>
      <c r="E207" s="504" t="s">
        <v>134</v>
      </c>
      <c r="F207" s="508" t="s">
        <v>103</v>
      </c>
      <c r="G207" s="508" t="s">
        <v>103</v>
      </c>
      <c r="H207" s="532" t="s">
        <v>133</v>
      </c>
      <c r="I207" s="533" t="s">
        <v>400</v>
      </c>
      <c r="J207" s="521" t="s">
        <v>1054</v>
      </c>
    </row>
    <row r="208" spans="1:10" ht="46.5">
      <c r="A208" s="538"/>
      <c r="B208" s="539"/>
      <c r="C208" s="540"/>
      <c r="D208" s="541"/>
      <c r="E208" s="504" t="s">
        <v>134</v>
      </c>
      <c r="F208" s="508" t="s">
        <v>103</v>
      </c>
      <c r="G208" s="508" t="s">
        <v>103</v>
      </c>
      <c r="H208" s="532" t="s">
        <v>99</v>
      </c>
      <c r="I208" s="533" t="s">
        <v>401</v>
      </c>
      <c r="J208" s="521" t="s">
        <v>1055</v>
      </c>
    </row>
    <row r="209" spans="1:10">
      <c r="A209" s="495" t="s">
        <v>209</v>
      </c>
      <c r="B209" s="781" t="s">
        <v>210</v>
      </c>
      <c r="C209" s="779"/>
      <c r="D209" s="779"/>
      <c r="E209" s="779"/>
      <c r="F209" s="779"/>
      <c r="G209" s="779"/>
      <c r="H209" s="779"/>
      <c r="I209" s="779"/>
      <c r="J209" s="780"/>
    </row>
    <row r="210" spans="1:10" ht="62">
      <c r="A210" s="525"/>
      <c r="B210" s="516"/>
      <c r="C210" s="497">
        <v>1</v>
      </c>
      <c r="D210" s="511" t="s">
        <v>211</v>
      </c>
      <c r="E210" s="504" t="s">
        <v>134</v>
      </c>
      <c r="F210" s="508" t="s">
        <v>103</v>
      </c>
      <c r="G210" s="508" t="s">
        <v>103</v>
      </c>
      <c r="H210" s="504" t="s">
        <v>130</v>
      </c>
      <c r="I210" s="509" t="s">
        <v>402</v>
      </c>
      <c r="J210" s="512" t="s">
        <v>1056</v>
      </c>
    </row>
    <row r="211" spans="1:10" ht="93">
      <c r="A211" s="526"/>
      <c r="B211" s="518"/>
      <c r="C211" s="498"/>
      <c r="D211" s="499"/>
      <c r="E211" s="504" t="s">
        <v>134</v>
      </c>
      <c r="F211" s="508" t="s">
        <v>103</v>
      </c>
      <c r="G211" s="508" t="s">
        <v>103</v>
      </c>
      <c r="H211" s="504" t="s">
        <v>131</v>
      </c>
      <c r="I211" s="509" t="s">
        <v>403</v>
      </c>
      <c r="J211" s="505" t="s">
        <v>1057</v>
      </c>
    </row>
    <row r="212" spans="1:10" ht="93">
      <c r="A212" s="526"/>
      <c r="B212" s="518"/>
      <c r="C212" s="498"/>
      <c r="D212" s="499"/>
      <c r="E212" s="504" t="s">
        <v>134</v>
      </c>
      <c r="F212" s="508" t="s">
        <v>103</v>
      </c>
      <c r="G212" s="508" t="s">
        <v>103</v>
      </c>
      <c r="H212" s="504" t="s">
        <v>132</v>
      </c>
      <c r="I212" s="509" t="s">
        <v>404</v>
      </c>
      <c r="J212" s="512" t="s">
        <v>1058</v>
      </c>
    </row>
    <row r="213" spans="1:10" ht="46.5">
      <c r="A213" s="526"/>
      <c r="B213" s="518"/>
      <c r="C213" s="498"/>
      <c r="D213" s="499"/>
      <c r="E213" s="504" t="s">
        <v>134</v>
      </c>
      <c r="F213" s="508" t="s">
        <v>103</v>
      </c>
      <c r="G213" s="508" t="s">
        <v>103</v>
      </c>
      <c r="H213" s="504" t="s">
        <v>133</v>
      </c>
      <c r="I213" s="509" t="s">
        <v>405</v>
      </c>
      <c r="J213" s="512" t="s">
        <v>1059</v>
      </c>
    </row>
    <row r="214" spans="1:10" ht="93">
      <c r="A214" s="527"/>
      <c r="B214" s="519"/>
      <c r="C214" s="500"/>
      <c r="D214" s="510"/>
      <c r="E214" s="504" t="s">
        <v>134</v>
      </c>
      <c r="F214" s="508" t="s">
        <v>103</v>
      </c>
      <c r="G214" s="508" t="s">
        <v>103</v>
      </c>
      <c r="H214" s="504" t="s">
        <v>99</v>
      </c>
      <c r="I214" s="509" t="s">
        <v>406</v>
      </c>
      <c r="J214" s="505" t="s">
        <v>1060</v>
      </c>
    </row>
    <row r="215" spans="1:10">
      <c r="A215" s="495" t="s">
        <v>212</v>
      </c>
      <c r="B215" s="781" t="s">
        <v>213</v>
      </c>
      <c r="C215" s="779"/>
      <c r="D215" s="779"/>
      <c r="E215" s="779"/>
      <c r="F215" s="779"/>
      <c r="G215" s="779"/>
      <c r="H215" s="779"/>
      <c r="I215" s="779"/>
      <c r="J215" s="780"/>
    </row>
    <row r="216" spans="1:10" ht="93">
      <c r="A216" s="525"/>
      <c r="B216" s="516"/>
      <c r="C216" s="497">
        <v>1</v>
      </c>
      <c r="D216" s="511" t="s">
        <v>214</v>
      </c>
      <c r="E216" s="504" t="s">
        <v>134</v>
      </c>
      <c r="F216" s="508" t="s">
        <v>103</v>
      </c>
      <c r="G216" s="508" t="s">
        <v>103</v>
      </c>
      <c r="H216" s="504" t="s">
        <v>130</v>
      </c>
      <c r="I216" s="509" t="s">
        <v>407</v>
      </c>
      <c r="J216" s="512" t="s">
        <v>1061</v>
      </c>
    </row>
    <row r="217" spans="1:10" ht="93">
      <c r="A217" s="526"/>
      <c r="B217" s="518"/>
      <c r="C217" s="498"/>
      <c r="D217" s="499"/>
      <c r="E217" s="504" t="s">
        <v>134</v>
      </c>
      <c r="F217" s="508" t="s">
        <v>103</v>
      </c>
      <c r="G217" s="508" t="s">
        <v>103</v>
      </c>
      <c r="H217" s="504" t="s">
        <v>131</v>
      </c>
      <c r="I217" s="509" t="s">
        <v>408</v>
      </c>
      <c r="J217" s="505" t="s">
        <v>1062</v>
      </c>
    </row>
    <row r="218" spans="1:10" ht="93">
      <c r="A218" s="526"/>
      <c r="B218" s="518"/>
      <c r="C218" s="498"/>
      <c r="D218" s="499"/>
      <c r="E218" s="504" t="s">
        <v>134</v>
      </c>
      <c r="F218" s="508" t="s">
        <v>103</v>
      </c>
      <c r="G218" s="508" t="s">
        <v>103</v>
      </c>
      <c r="H218" s="504" t="s">
        <v>132</v>
      </c>
      <c r="I218" s="509" t="s">
        <v>409</v>
      </c>
      <c r="J218" s="512" t="s">
        <v>1063</v>
      </c>
    </row>
    <row r="219" spans="1:10" ht="46.5">
      <c r="A219" s="526"/>
      <c r="B219" s="518"/>
      <c r="C219" s="498"/>
      <c r="D219" s="499"/>
      <c r="E219" s="504" t="s">
        <v>134</v>
      </c>
      <c r="F219" s="508" t="s">
        <v>103</v>
      </c>
      <c r="G219" s="508" t="s">
        <v>103</v>
      </c>
      <c r="H219" s="504" t="s">
        <v>133</v>
      </c>
      <c r="I219" s="509" t="s">
        <v>410</v>
      </c>
      <c r="J219" s="512" t="s">
        <v>1059</v>
      </c>
    </row>
    <row r="220" spans="1:10" ht="46.5">
      <c r="A220" s="527"/>
      <c r="B220" s="519"/>
      <c r="C220" s="500"/>
      <c r="D220" s="510"/>
      <c r="E220" s="504" t="s">
        <v>134</v>
      </c>
      <c r="F220" s="508" t="s">
        <v>103</v>
      </c>
      <c r="G220" s="508" t="s">
        <v>103</v>
      </c>
      <c r="H220" s="504" t="s">
        <v>99</v>
      </c>
      <c r="I220" s="509" t="s">
        <v>411</v>
      </c>
      <c r="J220" s="505" t="s">
        <v>1064</v>
      </c>
    </row>
    <row r="221" spans="1:10">
      <c r="A221" s="495" t="s">
        <v>215</v>
      </c>
      <c r="B221" s="781" t="s">
        <v>216</v>
      </c>
      <c r="C221" s="779"/>
      <c r="D221" s="779"/>
      <c r="E221" s="779"/>
      <c r="F221" s="779"/>
      <c r="G221" s="779"/>
      <c r="H221" s="779"/>
      <c r="I221" s="779"/>
      <c r="J221" s="780"/>
    </row>
    <row r="222" spans="1:10" ht="93">
      <c r="A222" s="525"/>
      <c r="B222" s="516"/>
      <c r="C222" s="497">
        <v>1</v>
      </c>
      <c r="D222" s="511" t="s">
        <v>217</v>
      </c>
      <c r="E222" s="504" t="s">
        <v>134</v>
      </c>
      <c r="F222" s="508" t="s">
        <v>103</v>
      </c>
      <c r="G222" s="508" t="s">
        <v>103</v>
      </c>
      <c r="H222" s="504" t="s">
        <v>130</v>
      </c>
      <c r="I222" s="509" t="s">
        <v>412</v>
      </c>
      <c r="J222" s="512" t="s">
        <v>1065</v>
      </c>
    </row>
    <row r="223" spans="1:10" ht="93">
      <c r="A223" s="526"/>
      <c r="B223" s="518"/>
      <c r="C223" s="498"/>
      <c r="D223" s="499"/>
      <c r="E223" s="504" t="s">
        <v>134</v>
      </c>
      <c r="F223" s="508" t="s">
        <v>103</v>
      </c>
      <c r="G223" s="508" t="s">
        <v>103</v>
      </c>
      <c r="H223" s="504" t="s">
        <v>131</v>
      </c>
      <c r="I223" s="509" t="s">
        <v>413</v>
      </c>
      <c r="J223" s="505" t="s">
        <v>1062</v>
      </c>
    </row>
    <row r="224" spans="1:10" ht="93">
      <c r="A224" s="526"/>
      <c r="B224" s="518"/>
      <c r="C224" s="498"/>
      <c r="D224" s="499"/>
      <c r="E224" s="504" t="s">
        <v>134</v>
      </c>
      <c r="F224" s="508" t="s">
        <v>103</v>
      </c>
      <c r="G224" s="508" t="s">
        <v>103</v>
      </c>
      <c r="H224" s="504" t="s">
        <v>132</v>
      </c>
      <c r="I224" s="509" t="s">
        <v>414</v>
      </c>
      <c r="J224" s="512" t="s">
        <v>1066</v>
      </c>
    </row>
    <row r="225" spans="1:10" ht="46.5">
      <c r="A225" s="526"/>
      <c r="B225" s="518"/>
      <c r="C225" s="498"/>
      <c r="D225" s="499"/>
      <c r="E225" s="504" t="s">
        <v>134</v>
      </c>
      <c r="F225" s="508" t="s">
        <v>103</v>
      </c>
      <c r="G225" s="508" t="s">
        <v>103</v>
      </c>
      <c r="H225" s="504" t="s">
        <v>133</v>
      </c>
      <c r="I225" s="509" t="s">
        <v>415</v>
      </c>
      <c r="J225" s="512" t="s">
        <v>1059</v>
      </c>
    </row>
    <row r="226" spans="1:10" ht="77.5">
      <c r="A226" s="527"/>
      <c r="B226" s="519"/>
      <c r="C226" s="500"/>
      <c r="D226" s="510"/>
      <c r="E226" s="504" t="s">
        <v>134</v>
      </c>
      <c r="F226" s="508" t="s">
        <v>103</v>
      </c>
      <c r="G226" s="508" t="s">
        <v>103</v>
      </c>
      <c r="H226" s="504" t="s">
        <v>99</v>
      </c>
      <c r="I226" s="509" t="s">
        <v>416</v>
      </c>
      <c r="J226" s="505" t="s">
        <v>1067</v>
      </c>
    </row>
    <row r="227" spans="1:10">
      <c r="A227" s="495" t="s">
        <v>218</v>
      </c>
      <c r="B227" s="781" t="s">
        <v>219</v>
      </c>
      <c r="C227" s="779"/>
      <c r="D227" s="779"/>
      <c r="E227" s="779"/>
      <c r="F227" s="779"/>
      <c r="G227" s="779"/>
      <c r="H227" s="779"/>
      <c r="I227" s="779"/>
      <c r="J227" s="780"/>
    </row>
    <row r="228" spans="1:10" ht="77.5">
      <c r="A228" s="525"/>
      <c r="B228" s="516"/>
      <c r="C228" s="497">
        <v>1</v>
      </c>
      <c r="D228" s="511" t="s">
        <v>220</v>
      </c>
      <c r="E228" s="504" t="s">
        <v>134</v>
      </c>
      <c r="F228" s="508" t="s">
        <v>103</v>
      </c>
      <c r="G228" s="508" t="s">
        <v>103</v>
      </c>
      <c r="H228" s="504" t="s">
        <v>130</v>
      </c>
      <c r="I228" s="509" t="s">
        <v>417</v>
      </c>
      <c r="J228" s="512" t="s">
        <v>1068</v>
      </c>
    </row>
    <row r="229" spans="1:10" ht="93">
      <c r="A229" s="526"/>
      <c r="B229" s="518"/>
      <c r="C229" s="498"/>
      <c r="D229" s="499"/>
      <c r="E229" s="504" t="s">
        <v>134</v>
      </c>
      <c r="F229" s="508" t="s">
        <v>103</v>
      </c>
      <c r="G229" s="508" t="s">
        <v>103</v>
      </c>
      <c r="H229" s="504" t="s">
        <v>131</v>
      </c>
      <c r="I229" s="509" t="s">
        <v>418</v>
      </c>
      <c r="J229" s="505" t="s">
        <v>1057</v>
      </c>
    </row>
    <row r="230" spans="1:10" ht="139.5">
      <c r="A230" s="526"/>
      <c r="B230" s="518"/>
      <c r="C230" s="498"/>
      <c r="D230" s="499"/>
      <c r="E230" s="504" t="s">
        <v>134</v>
      </c>
      <c r="F230" s="508" t="s">
        <v>103</v>
      </c>
      <c r="G230" s="508" t="s">
        <v>103</v>
      </c>
      <c r="H230" s="504" t="s">
        <v>132</v>
      </c>
      <c r="I230" s="509" t="s">
        <v>419</v>
      </c>
      <c r="J230" s="512" t="s">
        <v>1069</v>
      </c>
    </row>
    <row r="231" spans="1:10" ht="46.5">
      <c r="A231" s="526"/>
      <c r="B231" s="518"/>
      <c r="C231" s="498"/>
      <c r="D231" s="499"/>
      <c r="E231" s="504" t="s">
        <v>134</v>
      </c>
      <c r="F231" s="508" t="s">
        <v>103</v>
      </c>
      <c r="G231" s="508" t="s">
        <v>103</v>
      </c>
      <c r="H231" s="504" t="s">
        <v>133</v>
      </c>
      <c r="I231" s="509" t="s">
        <v>420</v>
      </c>
      <c r="J231" s="512" t="s">
        <v>1070</v>
      </c>
    </row>
    <row r="232" spans="1:10" ht="46.5">
      <c r="A232" s="527"/>
      <c r="B232" s="519"/>
      <c r="C232" s="500"/>
      <c r="D232" s="510"/>
      <c r="E232" s="504" t="s">
        <v>134</v>
      </c>
      <c r="F232" s="508" t="s">
        <v>103</v>
      </c>
      <c r="G232" s="508" t="s">
        <v>103</v>
      </c>
      <c r="H232" s="504" t="s">
        <v>99</v>
      </c>
      <c r="I232" s="509" t="s">
        <v>421</v>
      </c>
      <c r="J232" s="505" t="s">
        <v>1071</v>
      </c>
    </row>
    <row r="233" spans="1:10">
      <c r="A233" s="495" t="s">
        <v>221</v>
      </c>
      <c r="B233" s="781" t="s">
        <v>222</v>
      </c>
      <c r="C233" s="779"/>
      <c r="D233" s="779"/>
      <c r="E233" s="779"/>
      <c r="F233" s="779"/>
      <c r="G233" s="779"/>
      <c r="H233" s="779"/>
      <c r="I233" s="779"/>
      <c r="J233" s="780"/>
    </row>
    <row r="234" spans="1:10" ht="93">
      <c r="A234" s="525"/>
      <c r="B234" s="516"/>
      <c r="C234" s="497">
        <v>1</v>
      </c>
      <c r="D234" s="511" t="s">
        <v>223</v>
      </c>
      <c r="E234" s="504" t="s">
        <v>134</v>
      </c>
      <c r="F234" s="508" t="s">
        <v>103</v>
      </c>
      <c r="G234" s="508" t="s">
        <v>103</v>
      </c>
      <c r="H234" s="504" t="s">
        <v>130</v>
      </c>
      <c r="I234" s="509" t="s">
        <v>422</v>
      </c>
      <c r="J234" s="512" t="s">
        <v>1072</v>
      </c>
    </row>
    <row r="235" spans="1:10" ht="93">
      <c r="A235" s="526"/>
      <c r="B235" s="518"/>
      <c r="C235" s="498"/>
      <c r="D235" s="499"/>
      <c r="E235" s="504" t="s">
        <v>134</v>
      </c>
      <c r="F235" s="508" t="s">
        <v>103</v>
      </c>
      <c r="G235" s="508" t="s">
        <v>103</v>
      </c>
      <c r="H235" s="504" t="s">
        <v>131</v>
      </c>
      <c r="I235" s="509" t="s">
        <v>423</v>
      </c>
      <c r="J235" s="505" t="s">
        <v>1062</v>
      </c>
    </row>
    <row r="236" spans="1:10" ht="124">
      <c r="A236" s="526"/>
      <c r="B236" s="518"/>
      <c r="C236" s="498"/>
      <c r="D236" s="499"/>
      <c r="E236" s="504" t="s">
        <v>134</v>
      </c>
      <c r="F236" s="508" t="s">
        <v>103</v>
      </c>
      <c r="G236" s="508" t="s">
        <v>103</v>
      </c>
      <c r="H236" s="504" t="s">
        <v>132</v>
      </c>
      <c r="I236" s="509" t="s">
        <v>424</v>
      </c>
      <c r="J236" s="512" t="s">
        <v>1073</v>
      </c>
    </row>
    <row r="237" spans="1:10" ht="46.5">
      <c r="A237" s="526"/>
      <c r="B237" s="518"/>
      <c r="C237" s="498"/>
      <c r="D237" s="499"/>
      <c r="E237" s="504" t="s">
        <v>134</v>
      </c>
      <c r="F237" s="508" t="s">
        <v>103</v>
      </c>
      <c r="G237" s="508" t="s">
        <v>103</v>
      </c>
      <c r="H237" s="504" t="s">
        <v>133</v>
      </c>
      <c r="I237" s="509" t="s">
        <v>425</v>
      </c>
      <c r="J237" s="512" t="s">
        <v>1070</v>
      </c>
    </row>
    <row r="238" spans="1:10" ht="62">
      <c r="A238" s="527"/>
      <c r="B238" s="519"/>
      <c r="C238" s="500"/>
      <c r="D238" s="510"/>
      <c r="E238" s="504" t="s">
        <v>134</v>
      </c>
      <c r="F238" s="508" t="s">
        <v>103</v>
      </c>
      <c r="G238" s="508" t="s">
        <v>103</v>
      </c>
      <c r="H238" s="504" t="s">
        <v>99</v>
      </c>
      <c r="I238" s="509" t="s">
        <v>426</v>
      </c>
      <c r="J238" s="505" t="s">
        <v>1074</v>
      </c>
    </row>
    <row r="239" spans="1:10">
      <c r="A239" s="495" t="s">
        <v>224</v>
      </c>
      <c r="B239" s="781" t="s">
        <v>225</v>
      </c>
      <c r="C239" s="779"/>
      <c r="D239" s="779"/>
      <c r="E239" s="779"/>
      <c r="F239" s="779"/>
      <c r="G239" s="779"/>
      <c r="H239" s="779"/>
      <c r="I239" s="779"/>
      <c r="J239" s="780"/>
    </row>
    <row r="240" spans="1:10" ht="139.5">
      <c r="A240" s="525"/>
      <c r="B240" s="516"/>
      <c r="C240" s="497">
        <v>1</v>
      </c>
      <c r="D240" s="511" t="s">
        <v>226</v>
      </c>
      <c r="E240" s="504" t="s">
        <v>134</v>
      </c>
      <c r="F240" s="508" t="s">
        <v>103</v>
      </c>
      <c r="G240" s="508" t="s">
        <v>103</v>
      </c>
      <c r="H240" s="504" t="s">
        <v>130</v>
      </c>
      <c r="I240" s="509" t="s">
        <v>427</v>
      </c>
      <c r="J240" s="512" t="s">
        <v>1075</v>
      </c>
    </row>
    <row r="241" spans="1:10" ht="93">
      <c r="A241" s="526"/>
      <c r="B241" s="518"/>
      <c r="C241" s="498"/>
      <c r="D241" s="499"/>
      <c r="E241" s="504" t="s">
        <v>134</v>
      </c>
      <c r="F241" s="508" t="s">
        <v>103</v>
      </c>
      <c r="G241" s="508" t="s">
        <v>103</v>
      </c>
      <c r="H241" s="504" t="s">
        <v>131</v>
      </c>
      <c r="I241" s="509" t="s">
        <v>428</v>
      </c>
      <c r="J241" s="505" t="s">
        <v>1062</v>
      </c>
    </row>
    <row r="242" spans="1:10" ht="139.5">
      <c r="A242" s="526"/>
      <c r="B242" s="518"/>
      <c r="C242" s="498"/>
      <c r="D242" s="499"/>
      <c r="E242" s="504" t="s">
        <v>134</v>
      </c>
      <c r="F242" s="508" t="s">
        <v>103</v>
      </c>
      <c r="G242" s="508" t="s">
        <v>103</v>
      </c>
      <c r="H242" s="504" t="s">
        <v>132</v>
      </c>
      <c r="I242" s="509" t="s">
        <v>429</v>
      </c>
      <c r="J242" s="512" t="s">
        <v>1076</v>
      </c>
    </row>
    <row r="243" spans="1:10" ht="46.5">
      <c r="A243" s="526"/>
      <c r="B243" s="518"/>
      <c r="C243" s="498"/>
      <c r="D243" s="499"/>
      <c r="E243" s="504" t="s">
        <v>134</v>
      </c>
      <c r="F243" s="508" t="s">
        <v>103</v>
      </c>
      <c r="G243" s="508" t="s">
        <v>103</v>
      </c>
      <c r="H243" s="504" t="s">
        <v>133</v>
      </c>
      <c r="I243" s="509" t="s">
        <v>430</v>
      </c>
      <c r="J243" s="512" t="s">
        <v>1077</v>
      </c>
    </row>
    <row r="244" spans="1:10" ht="77.5">
      <c r="A244" s="527"/>
      <c r="B244" s="519"/>
      <c r="C244" s="500"/>
      <c r="D244" s="510"/>
      <c r="E244" s="504" t="s">
        <v>134</v>
      </c>
      <c r="F244" s="508" t="s">
        <v>103</v>
      </c>
      <c r="G244" s="508" t="s">
        <v>103</v>
      </c>
      <c r="H244" s="504" t="s">
        <v>99</v>
      </c>
      <c r="I244" s="509" t="s">
        <v>431</v>
      </c>
      <c r="J244" s="505" t="s">
        <v>1078</v>
      </c>
    </row>
    <row r="245" spans="1:10">
      <c r="A245" s="495" t="s">
        <v>227</v>
      </c>
      <c r="B245" s="781" t="s">
        <v>228</v>
      </c>
      <c r="C245" s="779"/>
      <c r="D245" s="779"/>
      <c r="E245" s="779"/>
      <c r="F245" s="779"/>
      <c r="G245" s="779"/>
      <c r="H245" s="779"/>
      <c r="I245" s="779"/>
      <c r="J245" s="780"/>
    </row>
    <row r="246" spans="1:10" ht="93">
      <c r="A246" s="496"/>
      <c r="B246" s="516"/>
      <c r="C246" s="504">
        <v>1</v>
      </c>
      <c r="D246" s="524" t="s">
        <v>633</v>
      </c>
      <c r="E246" s="504" t="s">
        <v>134</v>
      </c>
      <c r="F246" s="508" t="s">
        <v>103</v>
      </c>
      <c r="G246" s="508" t="s">
        <v>103</v>
      </c>
      <c r="H246" s="504" t="s">
        <v>130</v>
      </c>
      <c r="I246" s="542" t="s">
        <v>433</v>
      </c>
      <c r="J246" s="512" t="s">
        <v>1079</v>
      </c>
    </row>
    <row r="247" spans="1:10" ht="263.5">
      <c r="A247" s="507"/>
      <c r="B247" s="518"/>
      <c r="C247" s="504"/>
      <c r="D247" s="524"/>
      <c r="E247" s="504" t="s">
        <v>134</v>
      </c>
      <c r="F247" s="508" t="s">
        <v>103</v>
      </c>
      <c r="G247" s="508" t="s">
        <v>103</v>
      </c>
      <c r="H247" s="504" t="s">
        <v>131</v>
      </c>
      <c r="I247" s="515" t="s">
        <v>434</v>
      </c>
      <c r="J247" s="520" t="s">
        <v>1080</v>
      </c>
    </row>
    <row r="248" spans="1:10" ht="93">
      <c r="A248" s="507"/>
      <c r="B248" s="518"/>
      <c r="C248" s="504"/>
      <c r="D248" s="524"/>
      <c r="E248" s="504" t="s">
        <v>134</v>
      </c>
      <c r="F248" s="508" t="s">
        <v>103</v>
      </c>
      <c r="G248" s="508" t="s">
        <v>103</v>
      </c>
      <c r="H248" s="504" t="s">
        <v>132</v>
      </c>
      <c r="I248" s="515" t="s">
        <v>435</v>
      </c>
      <c r="J248" s="512" t="s">
        <v>1081</v>
      </c>
    </row>
    <row r="249" spans="1:10" ht="93">
      <c r="A249" s="507"/>
      <c r="B249" s="518"/>
      <c r="C249" s="504"/>
      <c r="D249" s="524"/>
      <c r="E249" s="504" t="s">
        <v>134</v>
      </c>
      <c r="F249" s="508" t="s">
        <v>103</v>
      </c>
      <c r="G249" s="508" t="s">
        <v>103</v>
      </c>
      <c r="H249" s="504" t="s">
        <v>133</v>
      </c>
      <c r="I249" s="515" t="s">
        <v>436</v>
      </c>
      <c r="J249" s="512" t="s">
        <v>1082</v>
      </c>
    </row>
    <row r="250" spans="1:10" ht="77.5">
      <c r="A250" s="507"/>
      <c r="B250" s="518"/>
      <c r="C250" s="504"/>
      <c r="D250" s="524"/>
      <c r="E250" s="504" t="s">
        <v>134</v>
      </c>
      <c r="F250" s="508" t="s">
        <v>103</v>
      </c>
      <c r="G250" s="508" t="s">
        <v>103</v>
      </c>
      <c r="H250" s="504" t="s">
        <v>99</v>
      </c>
      <c r="I250" s="515" t="s">
        <v>437</v>
      </c>
      <c r="J250" s="512" t="s">
        <v>1083</v>
      </c>
    </row>
    <row r="251" spans="1:10" ht="31">
      <c r="A251" s="507"/>
      <c r="B251" s="518"/>
      <c r="C251" s="498">
        <v>2</v>
      </c>
      <c r="D251" s="506" t="s">
        <v>438</v>
      </c>
      <c r="E251" s="497" t="s">
        <v>134</v>
      </c>
      <c r="F251" s="497" t="s">
        <v>135</v>
      </c>
      <c r="G251" s="517" t="s">
        <v>103</v>
      </c>
      <c r="H251" s="504" t="s">
        <v>130</v>
      </c>
      <c r="I251" s="521" t="s">
        <v>439</v>
      </c>
      <c r="J251" s="506" t="s">
        <v>1084</v>
      </c>
    </row>
    <row r="252" spans="1:10" ht="93">
      <c r="A252" s="507"/>
      <c r="B252" s="518"/>
      <c r="C252" s="498"/>
      <c r="D252" s="506"/>
      <c r="E252" s="497" t="s">
        <v>134</v>
      </c>
      <c r="F252" s="497" t="s">
        <v>135</v>
      </c>
      <c r="G252" s="517" t="s">
        <v>103</v>
      </c>
      <c r="H252" s="504" t="s">
        <v>131</v>
      </c>
      <c r="I252" s="521" t="s">
        <v>440</v>
      </c>
      <c r="J252" s="505" t="s">
        <v>1057</v>
      </c>
    </row>
    <row r="253" spans="1:10" ht="31">
      <c r="A253" s="507"/>
      <c r="B253" s="518"/>
      <c r="C253" s="498"/>
      <c r="D253" s="506"/>
      <c r="E253" s="497" t="s">
        <v>134</v>
      </c>
      <c r="F253" s="497" t="s">
        <v>135</v>
      </c>
      <c r="G253" s="517" t="s">
        <v>103</v>
      </c>
      <c r="H253" s="504" t="s">
        <v>132</v>
      </c>
      <c r="I253" s="521" t="s">
        <v>441</v>
      </c>
      <c r="J253" s="506" t="s">
        <v>927</v>
      </c>
    </row>
    <row r="254" spans="1:10" ht="31">
      <c r="A254" s="507"/>
      <c r="B254" s="518"/>
      <c r="C254" s="498"/>
      <c r="D254" s="506"/>
      <c r="E254" s="497" t="s">
        <v>134</v>
      </c>
      <c r="F254" s="497" t="s">
        <v>135</v>
      </c>
      <c r="G254" s="517" t="s">
        <v>103</v>
      </c>
      <c r="H254" s="504" t="s">
        <v>133</v>
      </c>
      <c r="I254" s="521" t="s">
        <v>442</v>
      </c>
      <c r="J254" s="506" t="s">
        <v>927</v>
      </c>
    </row>
    <row r="255" spans="1:10">
      <c r="A255" s="507"/>
      <c r="B255" s="518"/>
      <c r="C255" s="498"/>
      <c r="D255" s="506"/>
      <c r="E255" s="497" t="s">
        <v>134</v>
      </c>
      <c r="F255" s="497" t="s">
        <v>135</v>
      </c>
      <c r="G255" s="517" t="s">
        <v>103</v>
      </c>
      <c r="H255" s="504" t="s">
        <v>99</v>
      </c>
      <c r="I255" s="521" t="s">
        <v>443</v>
      </c>
      <c r="J255" s="506" t="s">
        <v>927</v>
      </c>
    </row>
    <row r="256" spans="1:10" ht="62">
      <c r="A256" s="507"/>
      <c r="B256" s="518"/>
      <c r="C256" s="498">
        <v>3</v>
      </c>
      <c r="D256" s="518" t="s">
        <v>231</v>
      </c>
      <c r="E256" s="497" t="s">
        <v>134</v>
      </c>
      <c r="F256" s="497" t="s">
        <v>135</v>
      </c>
      <c r="G256" s="517" t="s">
        <v>103</v>
      </c>
      <c r="H256" s="504" t="s">
        <v>130</v>
      </c>
      <c r="I256" s="521" t="s">
        <v>444</v>
      </c>
      <c r="J256" s="521" t="s">
        <v>1085</v>
      </c>
    </row>
    <row r="257" spans="1:10" ht="46.5">
      <c r="A257" s="507"/>
      <c r="B257" s="518"/>
      <c r="C257" s="498"/>
      <c r="D257" s="518"/>
      <c r="E257" s="497" t="s">
        <v>134</v>
      </c>
      <c r="F257" s="497" t="s">
        <v>135</v>
      </c>
      <c r="G257" s="517" t="s">
        <v>103</v>
      </c>
      <c r="H257" s="504" t="s">
        <v>131</v>
      </c>
      <c r="I257" s="521" t="s">
        <v>445</v>
      </c>
      <c r="J257" s="521" t="s">
        <v>1086</v>
      </c>
    </row>
    <row r="258" spans="1:10" ht="62">
      <c r="A258" s="507"/>
      <c r="B258" s="518"/>
      <c r="C258" s="498"/>
      <c r="D258" s="518"/>
      <c r="E258" s="497" t="s">
        <v>134</v>
      </c>
      <c r="F258" s="497" t="s">
        <v>135</v>
      </c>
      <c r="G258" s="517" t="s">
        <v>103</v>
      </c>
      <c r="H258" s="504" t="s">
        <v>132</v>
      </c>
      <c r="I258" s="521" t="s">
        <v>446</v>
      </c>
      <c r="J258" s="521" t="s">
        <v>1087</v>
      </c>
    </row>
    <row r="259" spans="1:10" ht="46.5">
      <c r="A259" s="507"/>
      <c r="B259" s="518"/>
      <c r="C259" s="498"/>
      <c r="D259" s="518"/>
      <c r="E259" s="497" t="s">
        <v>134</v>
      </c>
      <c r="F259" s="497" t="s">
        <v>135</v>
      </c>
      <c r="G259" s="517" t="s">
        <v>103</v>
      </c>
      <c r="H259" s="504" t="s">
        <v>133</v>
      </c>
      <c r="I259" s="521" t="s">
        <v>447</v>
      </c>
      <c r="J259" s="521" t="s">
        <v>1088</v>
      </c>
    </row>
    <row r="260" spans="1:10" ht="46.5">
      <c r="A260" s="507"/>
      <c r="B260" s="518"/>
      <c r="C260" s="498"/>
      <c r="D260" s="518"/>
      <c r="E260" s="497" t="s">
        <v>134</v>
      </c>
      <c r="F260" s="497" t="s">
        <v>135</v>
      </c>
      <c r="G260" s="517" t="s">
        <v>103</v>
      </c>
      <c r="H260" s="504" t="s">
        <v>99</v>
      </c>
      <c r="I260" s="521" t="s">
        <v>448</v>
      </c>
      <c r="J260" s="521" t="s">
        <v>1089</v>
      </c>
    </row>
    <row r="261" spans="1:10" ht="77.5">
      <c r="A261" s="507"/>
      <c r="B261" s="518"/>
      <c r="C261" s="498">
        <v>4</v>
      </c>
      <c r="D261" s="518" t="s">
        <v>232</v>
      </c>
      <c r="E261" s="497" t="s">
        <v>134</v>
      </c>
      <c r="F261" s="497" t="s">
        <v>135</v>
      </c>
      <c r="G261" s="517" t="s">
        <v>103</v>
      </c>
      <c r="H261" s="504" t="s">
        <v>130</v>
      </c>
      <c r="I261" s="521" t="s">
        <v>449</v>
      </c>
      <c r="J261" s="505" t="s">
        <v>1090</v>
      </c>
    </row>
    <row r="262" spans="1:10" ht="62">
      <c r="A262" s="507"/>
      <c r="B262" s="518"/>
      <c r="C262" s="498"/>
      <c r="D262" s="518"/>
      <c r="E262" s="497" t="s">
        <v>134</v>
      </c>
      <c r="F262" s="497" t="s">
        <v>135</v>
      </c>
      <c r="G262" s="517" t="s">
        <v>103</v>
      </c>
      <c r="H262" s="504" t="s">
        <v>131</v>
      </c>
      <c r="I262" s="521" t="s">
        <v>450</v>
      </c>
      <c r="J262" s="505" t="s">
        <v>1091</v>
      </c>
    </row>
    <row r="263" spans="1:10" ht="62">
      <c r="A263" s="507"/>
      <c r="B263" s="518"/>
      <c r="C263" s="498"/>
      <c r="D263" s="518"/>
      <c r="E263" s="497" t="s">
        <v>134</v>
      </c>
      <c r="F263" s="497" t="s">
        <v>135</v>
      </c>
      <c r="G263" s="517" t="s">
        <v>103</v>
      </c>
      <c r="H263" s="504" t="s">
        <v>132</v>
      </c>
      <c r="I263" s="521" t="s">
        <v>451</v>
      </c>
      <c r="J263" s="505" t="s">
        <v>1092</v>
      </c>
    </row>
    <row r="264" spans="1:10" ht="46.5">
      <c r="A264" s="507"/>
      <c r="B264" s="518"/>
      <c r="C264" s="498"/>
      <c r="D264" s="518"/>
      <c r="E264" s="497" t="s">
        <v>134</v>
      </c>
      <c r="F264" s="497" t="s">
        <v>135</v>
      </c>
      <c r="G264" s="517" t="s">
        <v>103</v>
      </c>
      <c r="H264" s="504" t="s">
        <v>133</v>
      </c>
      <c r="I264" s="505" t="s">
        <v>452</v>
      </c>
      <c r="J264" s="505" t="s">
        <v>1093</v>
      </c>
    </row>
    <row r="265" spans="1:10" ht="46.5">
      <c r="A265" s="507"/>
      <c r="B265" s="518"/>
      <c r="C265" s="498"/>
      <c r="D265" s="518"/>
      <c r="E265" s="497" t="s">
        <v>134</v>
      </c>
      <c r="F265" s="497" t="s">
        <v>135</v>
      </c>
      <c r="G265" s="517" t="s">
        <v>103</v>
      </c>
      <c r="H265" s="504" t="s">
        <v>99</v>
      </c>
      <c r="I265" s="505" t="s">
        <v>453</v>
      </c>
      <c r="J265" s="505" t="s">
        <v>1094</v>
      </c>
    </row>
    <row r="266" spans="1:10" ht="108.5">
      <c r="A266" s="507"/>
      <c r="B266" s="516"/>
      <c r="C266" s="504">
        <v>5</v>
      </c>
      <c r="D266" s="524" t="s">
        <v>644</v>
      </c>
      <c r="E266" s="504" t="s">
        <v>134</v>
      </c>
      <c r="F266" s="512" t="s">
        <v>103</v>
      </c>
      <c r="G266" s="508" t="s">
        <v>51</v>
      </c>
      <c r="H266" s="504" t="s">
        <v>130</v>
      </c>
      <c r="I266" s="509" t="s">
        <v>577</v>
      </c>
      <c r="J266" s="512" t="s">
        <v>1095</v>
      </c>
    </row>
    <row r="267" spans="1:10" ht="108.5">
      <c r="A267" s="507"/>
      <c r="B267" s="518"/>
      <c r="C267" s="504"/>
      <c r="D267" s="524"/>
      <c r="E267" s="504" t="s">
        <v>134</v>
      </c>
      <c r="F267" s="512" t="s">
        <v>103</v>
      </c>
      <c r="G267" s="508" t="s">
        <v>51</v>
      </c>
      <c r="H267" s="504" t="s">
        <v>131</v>
      </c>
      <c r="I267" s="509" t="s">
        <v>578</v>
      </c>
      <c r="J267" s="512" t="s">
        <v>1096</v>
      </c>
    </row>
    <row r="268" spans="1:10" ht="93">
      <c r="A268" s="507"/>
      <c r="B268" s="518"/>
      <c r="C268" s="504"/>
      <c r="D268" s="524"/>
      <c r="E268" s="504" t="s">
        <v>134</v>
      </c>
      <c r="F268" s="512" t="s">
        <v>103</v>
      </c>
      <c r="G268" s="508" t="s">
        <v>51</v>
      </c>
      <c r="H268" s="504" t="s">
        <v>132</v>
      </c>
      <c r="I268" s="509" t="s">
        <v>579</v>
      </c>
      <c r="J268" s="512" t="s">
        <v>1097</v>
      </c>
    </row>
    <row r="269" spans="1:10" ht="93">
      <c r="A269" s="507"/>
      <c r="B269" s="518"/>
      <c r="C269" s="504"/>
      <c r="D269" s="524"/>
      <c r="E269" s="504" t="s">
        <v>134</v>
      </c>
      <c r="F269" s="512" t="s">
        <v>103</v>
      </c>
      <c r="G269" s="508" t="s">
        <v>51</v>
      </c>
      <c r="H269" s="504" t="s">
        <v>133</v>
      </c>
      <c r="I269" s="509" t="s">
        <v>580</v>
      </c>
      <c r="J269" s="512" t="s">
        <v>1098</v>
      </c>
    </row>
    <row r="270" spans="1:10" ht="62">
      <c r="A270" s="513"/>
      <c r="B270" s="518"/>
      <c r="C270" s="504"/>
      <c r="D270" s="524"/>
      <c r="E270" s="504" t="s">
        <v>134</v>
      </c>
      <c r="F270" s="512" t="s">
        <v>103</v>
      </c>
      <c r="G270" s="508" t="s">
        <v>51</v>
      </c>
      <c r="H270" s="504" t="s">
        <v>99</v>
      </c>
      <c r="I270" s="509" t="s">
        <v>637</v>
      </c>
      <c r="J270" s="512" t="s">
        <v>1099</v>
      </c>
    </row>
    <row r="271" spans="1:10">
      <c r="A271" s="495" t="s">
        <v>234</v>
      </c>
      <c r="B271" s="781" t="s">
        <v>235</v>
      </c>
      <c r="C271" s="779"/>
      <c r="D271" s="779"/>
      <c r="E271" s="779"/>
      <c r="F271" s="779"/>
      <c r="G271" s="779"/>
      <c r="H271" s="779"/>
      <c r="I271" s="779"/>
      <c r="J271" s="780"/>
    </row>
    <row r="272" spans="1:10" ht="77.5">
      <c r="A272" s="525"/>
      <c r="B272" s="516"/>
      <c r="C272" s="497">
        <v>1</v>
      </c>
      <c r="D272" s="511" t="s">
        <v>634</v>
      </c>
      <c r="E272" s="504" t="s">
        <v>134</v>
      </c>
      <c r="F272" s="512" t="s">
        <v>103</v>
      </c>
      <c r="G272" s="512" t="s">
        <v>103</v>
      </c>
      <c r="H272" s="504" t="s">
        <v>130</v>
      </c>
      <c r="I272" s="542" t="s">
        <v>454</v>
      </c>
      <c r="J272" s="512" t="s">
        <v>1100</v>
      </c>
    </row>
    <row r="273" spans="1:10" ht="77.5">
      <c r="A273" s="526"/>
      <c r="B273" s="518"/>
      <c r="C273" s="498"/>
      <c r="D273" s="499"/>
      <c r="E273" s="504" t="s">
        <v>134</v>
      </c>
      <c r="F273" s="512" t="s">
        <v>103</v>
      </c>
      <c r="G273" s="512" t="s">
        <v>103</v>
      </c>
      <c r="H273" s="504" t="s">
        <v>131</v>
      </c>
      <c r="I273" s="515" t="s">
        <v>455</v>
      </c>
      <c r="J273" s="520" t="s">
        <v>1101</v>
      </c>
    </row>
    <row r="274" spans="1:10" ht="108.5">
      <c r="A274" s="526"/>
      <c r="B274" s="518"/>
      <c r="C274" s="498"/>
      <c r="D274" s="499"/>
      <c r="E274" s="504" t="s">
        <v>134</v>
      </c>
      <c r="F274" s="512" t="s">
        <v>103</v>
      </c>
      <c r="G274" s="512" t="s">
        <v>103</v>
      </c>
      <c r="H274" s="504" t="s">
        <v>132</v>
      </c>
      <c r="I274" s="515" t="s">
        <v>456</v>
      </c>
      <c r="J274" s="512" t="s">
        <v>1102</v>
      </c>
    </row>
    <row r="275" spans="1:10" ht="108.5">
      <c r="A275" s="526"/>
      <c r="B275" s="518"/>
      <c r="C275" s="498"/>
      <c r="D275" s="499"/>
      <c r="E275" s="504" t="s">
        <v>134</v>
      </c>
      <c r="F275" s="512" t="s">
        <v>103</v>
      </c>
      <c r="G275" s="512" t="s">
        <v>103</v>
      </c>
      <c r="H275" s="504" t="s">
        <v>133</v>
      </c>
      <c r="I275" s="515" t="s">
        <v>457</v>
      </c>
      <c r="J275" s="512" t="s">
        <v>1103</v>
      </c>
    </row>
    <row r="276" spans="1:10" ht="108.5">
      <c r="A276" s="527"/>
      <c r="B276" s="519"/>
      <c r="C276" s="500"/>
      <c r="D276" s="510"/>
      <c r="E276" s="504" t="s">
        <v>134</v>
      </c>
      <c r="F276" s="512" t="s">
        <v>103</v>
      </c>
      <c r="G276" s="512" t="s">
        <v>103</v>
      </c>
      <c r="H276" s="504" t="s">
        <v>99</v>
      </c>
      <c r="I276" s="542" t="s">
        <v>458</v>
      </c>
      <c r="J276" s="512" t="s">
        <v>1104</v>
      </c>
    </row>
    <row r="277" spans="1:10">
      <c r="A277" s="495" t="s">
        <v>237</v>
      </c>
      <c r="B277" s="781" t="s">
        <v>238</v>
      </c>
      <c r="C277" s="779"/>
      <c r="D277" s="779"/>
      <c r="E277" s="779"/>
      <c r="F277" s="779"/>
      <c r="G277" s="779"/>
      <c r="H277" s="779"/>
      <c r="I277" s="779"/>
      <c r="J277" s="780"/>
    </row>
    <row r="278" spans="1:10" ht="124">
      <c r="A278" s="543"/>
      <c r="B278" s="516"/>
      <c r="C278" s="497">
        <v>1</v>
      </c>
      <c r="D278" s="511" t="s">
        <v>581</v>
      </c>
      <c r="E278" s="504" t="s">
        <v>134</v>
      </c>
      <c r="F278" s="512" t="s">
        <v>103</v>
      </c>
      <c r="G278" s="512" t="s">
        <v>103</v>
      </c>
      <c r="H278" s="504" t="s">
        <v>130</v>
      </c>
      <c r="I278" s="515" t="s">
        <v>460</v>
      </c>
      <c r="J278" s="506" t="s">
        <v>1105</v>
      </c>
    </row>
    <row r="279" spans="1:10" ht="186">
      <c r="A279" s="544"/>
      <c r="B279" s="518"/>
      <c r="C279" s="498"/>
      <c r="D279" s="499"/>
      <c r="E279" s="504" t="s">
        <v>134</v>
      </c>
      <c r="F279" s="512" t="s">
        <v>103</v>
      </c>
      <c r="G279" s="512" t="s">
        <v>103</v>
      </c>
      <c r="H279" s="504" t="s">
        <v>131</v>
      </c>
      <c r="I279" s="542" t="s">
        <v>461</v>
      </c>
      <c r="J279" s="520" t="s">
        <v>1106</v>
      </c>
    </row>
    <row r="280" spans="1:10" ht="186">
      <c r="A280" s="544"/>
      <c r="B280" s="518"/>
      <c r="C280" s="498"/>
      <c r="D280" s="499"/>
      <c r="E280" s="504" t="s">
        <v>134</v>
      </c>
      <c r="F280" s="512" t="s">
        <v>103</v>
      </c>
      <c r="G280" s="512" t="s">
        <v>103</v>
      </c>
      <c r="H280" s="504" t="s">
        <v>132</v>
      </c>
      <c r="I280" s="515" t="s">
        <v>462</v>
      </c>
      <c r="J280" s="512" t="s">
        <v>1107</v>
      </c>
    </row>
    <row r="281" spans="1:10" ht="186">
      <c r="A281" s="544"/>
      <c r="B281" s="518"/>
      <c r="C281" s="498"/>
      <c r="D281" s="499"/>
      <c r="E281" s="504" t="s">
        <v>134</v>
      </c>
      <c r="F281" s="512" t="s">
        <v>103</v>
      </c>
      <c r="G281" s="512" t="s">
        <v>103</v>
      </c>
      <c r="H281" s="504" t="s">
        <v>133</v>
      </c>
      <c r="I281" s="515" t="s">
        <v>463</v>
      </c>
      <c r="J281" s="512" t="s">
        <v>1108</v>
      </c>
    </row>
    <row r="282" spans="1:10" ht="31">
      <c r="A282" s="544"/>
      <c r="B282" s="518"/>
      <c r="C282" s="500"/>
      <c r="D282" s="510"/>
      <c r="E282" s="504" t="s">
        <v>134</v>
      </c>
      <c r="F282" s="512" t="s">
        <v>103</v>
      </c>
      <c r="G282" s="512" t="s">
        <v>103</v>
      </c>
      <c r="H282" s="504" t="s">
        <v>99</v>
      </c>
      <c r="I282" s="515" t="s">
        <v>464</v>
      </c>
      <c r="J282" s="512" t="s">
        <v>1109</v>
      </c>
    </row>
    <row r="283" spans="1:10" ht="77.5">
      <c r="A283" s="544"/>
      <c r="B283" s="518"/>
      <c r="C283" s="498">
        <v>2</v>
      </c>
      <c r="D283" s="516" t="s">
        <v>240</v>
      </c>
      <c r="E283" s="497" t="s">
        <v>134</v>
      </c>
      <c r="F283" s="497" t="s">
        <v>135</v>
      </c>
      <c r="G283" s="517" t="s">
        <v>103</v>
      </c>
      <c r="H283" s="504" t="s">
        <v>130</v>
      </c>
      <c r="I283" s="505" t="s">
        <v>465</v>
      </c>
      <c r="J283" s="505" t="s">
        <v>1110</v>
      </c>
    </row>
    <row r="284" spans="1:10" ht="62">
      <c r="A284" s="544"/>
      <c r="B284" s="518"/>
      <c r="C284" s="498"/>
      <c r="D284" s="518"/>
      <c r="E284" s="497" t="s">
        <v>134</v>
      </c>
      <c r="F284" s="497" t="s">
        <v>135</v>
      </c>
      <c r="G284" s="517" t="s">
        <v>103</v>
      </c>
      <c r="H284" s="504" t="s">
        <v>131</v>
      </c>
      <c r="I284" s="505" t="s">
        <v>466</v>
      </c>
      <c r="J284" s="505" t="s">
        <v>1111</v>
      </c>
    </row>
    <row r="285" spans="1:10" ht="46.5">
      <c r="A285" s="544"/>
      <c r="B285" s="518"/>
      <c r="C285" s="498"/>
      <c r="D285" s="518"/>
      <c r="E285" s="497" t="s">
        <v>134</v>
      </c>
      <c r="F285" s="497" t="s">
        <v>135</v>
      </c>
      <c r="G285" s="517" t="s">
        <v>103</v>
      </c>
      <c r="H285" s="504" t="s">
        <v>132</v>
      </c>
      <c r="I285" s="505" t="s">
        <v>467</v>
      </c>
      <c r="J285" s="505" t="s">
        <v>1112</v>
      </c>
    </row>
    <row r="286" spans="1:10" ht="46.5">
      <c r="A286" s="544"/>
      <c r="B286" s="518"/>
      <c r="C286" s="498"/>
      <c r="D286" s="518"/>
      <c r="E286" s="497" t="s">
        <v>134</v>
      </c>
      <c r="F286" s="497" t="s">
        <v>135</v>
      </c>
      <c r="G286" s="517" t="s">
        <v>103</v>
      </c>
      <c r="H286" s="504" t="s">
        <v>133</v>
      </c>
      <c r="I286" s="505" t="s">
        <v>468</v>
      </c>
      <c r="J286" s="505" t="s">
        <v>1113</v>
      </c>
    </row>
    <row r="287" spans="1:10" ht="46.5">
      <c r="A287" s="544"/>
      <c r="B287" s="518"/>
      <c r="C287" s="498"/>
      <c r="D287" s="518"/>
      <c r="E287" s="497" t="s">
        <v>134</v>
      </c>
      <c r="F287" s="497" t="s">
        <v>135</v>
      </c>
      <c r="G287" s="517" t="s">
        <v>103</v>
      </c>
      <c r="H287" s="504" t="s">
        <v>99</v>
      </c>
      <c r="I287" s="505" t="s">
        <v>469</v>
      </c>
      <c r="J287" s="505" t="s">
        <v>1114</v>
      </c>
    </row>
    <row r="288" spans="1:10" ht="201.5">
      <c r="A288" s="544"/>
      <c r="B288" s="518"/>
      <c r="C288" s="498">
        <v>3</v>
      </c>
      <c r="D288" s="516" t="s">
        <v>241</v>
      </c>
      <c r="E288" s="497" t="s">
        <v>134</v>
      </c>
      <c r="F288" s="497" t="s">
        <v>135</v>
      </c>
      <c r="G288" s="517" t="s">
        <v>103</v>
      </c>
      <c r="H288" s="504" t="s">
        <v>130</v>
      </c>
      <c r="I288" s="505" t="s">
        <v>470</v>
      </c>
      <c r="J288" s="505" t="s">
        <v>1115</v>
      </c>
    </row>
    <row r="289" spans="1:10" ht="186">
      <c r="A289" s="544"/>
      <c r="B289" s="518"/>
      <c r="C289" s="498"/>
      <c r="D289" s="518"/>
      <c r="E289" s="497" t="s">
        <v>134</v>
      </c>
      <c r="F289" s="497" t="s">
        <v>135</v>
      </c>
      <c r="G289" s="517" t="s">
        <v>103</v>
      </c>
      <c r="H289" s="504" t="s">
        <v>131</v>
      </c>
      <c r="I289" s="505" t="s">
        <v>471</v>
      </c>
      <c r="J289" s="505" t="s">
        <v>1116</v>
      </c>
    </row>
    <row r="290" spans="1:10" ht="186">
      <c r="A290" s="544"/>
      <c r="B290" s="518"/>
      <c r="C290" s="498"/>
      <c r="D290" s="518"/>
      <c r="E290" s="497" t="s">
        <v>134</v>
      </c>
      <c r="F290" s="497" t="s">
        <v>135</v>
      </c>
      <c r="G290" s="517" t="s">
        <v>103</v>
      </c>
      <c r="H290" s="504" t="s">
        <v>132</v>
      </c>
      <c r="I290" s="505" t="s">
        <v>472</v>
      </c>
      <c r="J290" s="505" t="s">
        <v>1116</v>
      </c>
    </row>
    <row r="291" spans="1:10" ht="186">
      <c r="A291" s="544"/>
      <c r="B291" s="518"/>
      <c r="C291" s="498"/>
      <c r="D291" s="518"/>
      <c r="E291" s="497" t="s">
        <v>134</v>
      </c>
      <c r="F291" s="497" t="s">
        <v>135</v>
      </c>
      <c r="G291" s="517" t="s">
        <v>103</v>
      </c>
      <c r="H291" s="504" t="s">
        <v>133</v>
      </c>
      <c r="I291" s="505" t="s">
        <v>473</v>
      </c>
      <c r="J291" s="505" t="s">
        <v>1116</v>
      </c>
    </row>
    <row r="292" spans="1:10" ht="170.5">
      <c r="A292" s="544"/>
      <c r="B292" s="518"/>
      <c r="C292" s="498"/>
      <c r="D292" s="518"/>
      <c r="E292" s="497" t="s">
        <v>134</v>
      </c>
      <c r="F292" s="497" t="s">
        <v>135</v>
      </c>
      <c r="G292" s="517" t="s">
        <v>103</v>
      </c>
      <c r="H292" s="504" t="s">
        <v>99</v>
      </c>
      <c r="I292" s="505" t="s">
        <v>474</v>
      </c>
      <c r="J292" s="505" t="s">
        <v>1117</v>
      </c>
    </row>
    <row r="293" spans="1:10">
      <c r="A293" s="495" t="s">
        <v>242</v>
      </c>
      <c r="B293" s="781" t="s">
        <v>243</v>
      </c>
      <c r="C293" s="779"/>
      <c r="D293" s="779"/>
      <c r="E293" s="779"/>
      <c r="F293" s="779"/>
      <c r="G293" s="779"/>
      <c r="H293" s="779"/>
      <c r="I293" s="779"/>
      <c r="J293" s="780"/>
    </row>
    <row r="294" spans="1:10" ht="108.5">
      <c r="A294" s="545"/>
      <c r="B294" s="516"/>
      <c r="C294" s="497">
        <v>1</v>
      </c>
      <c r="D294" s="511" t="s">
        <v>582</v>
      </c>
      <c r="E294" s="504" t="s">
        <v>134</v>
      </c>
      <c r="F294" s="512" t="s">
        <v>103</v>
      </c>
      <c r="G294" s="512" t="s">
        <v>103</v>
      </c>
      <c r="H294" s="504" t="s">
        <v>130</v>
      </c>
      <c r="I294" s="515" t="s">
        <v>475</v>
      </c>
      <c r="J294" s="512" t="s">
        <v>1118</v>
      </c>
    </row>
    <row r="295" spans="1:10" ht="46.5">
      <c r="A295" s="546"/>
      <c r="B295" s="518"/>
      <c r="C295" s="498"/>
      <c r="D295" s="499"/>
      <c r="E295" s="504" t="s">
        <v>134</v>
      </c>
      <c r="F295" s="512" t="s">
        <v>103</v>
      </c>
      <c r="G295" s="512" t="s">
        <v>103</v>
      </c>
      <c r="H295" s="504" t="s">
        <v>131</v>
      </c>
      <c r="I295" s="542" t="s">
        <v>476</v>
      </c>
      <c r="J295" s="512" t="s">
        <v>1119</v>
      </c>
    </row>
    <row r="296" spans="1:10" ht="201.5">
      <c r="A296" s="546"/>
      <c r="B296" s="518"/>
      <c r="C296" s="498"/>
      <c r="D296" s="499"/>
      <c r="E296" s="504" t="s">
        <v>134</v>
      </c>
      <c r="F296" s="512" t="s">
        <v>103</v>
      </c>
      <c r="G296" s="512" t="s">
        <v>103</v>
      </c>
      <c r="H296" s="504" t="s">
        <v>132</v>
      </c>
      <c r="I296" s="515" t="s">
        <v>477</v>
      </c>
      <c r="J296" s="512" t="s">
        <v>1120</v>
      </c>
    </row>
    <row r="297" spans="1:10" ht="155">
      <c r="A297" s="546"/>
      <c r="B297" s="518"/>
      <c r="C297" s="498"/>
      <c r="D297" s="499"/>
      <c r="E297" s="504" t="s">
        <v>134</v>
      </c>
      <c r="F297" s="512" t="s">
        <v>103</v>
      </c>
      <c r="G297" s="512" t="s">
        <v>103</v>
      </c>
      <c r="H297" s="504" t="s">
        <v>133</v>
      </c>
      <c r="I297" s="515" t="s">
        <v>478</v>
      </c>
      <c r="J297" s="512" t="s">
        <v>1121</v>
      </c>
    </row>
    <row r="298" spans="1:10" ht="31">
      <c r="A298" s="546"/>
      <c r="B298" s="518"/>
      <c r="C298" s="498"/>
      <c r="D298" s="499"/>
      <c r="E298" s="504" t="s">
        <v>134</v>
      </c>
      <c r="F298" s="512" t="s">
        <v>103</v>
      </c>
      <c r="G298" s="512" t="s">
        <v>103</v>
      </c>
      <c r="H298" s="504" t="s">
        <v>99</v>
      </c>
      <c r="I298" s="515" t="s">
        <v>479</v>
      </c>
      <c r="J298" s="512" t="s">
        <v>1122</v>
      </c>
    </row>
    <row r="299" spans="1:10" ht="170.5">
      <c r="A299" s="546"/>
      <c r="B299" s="518"/>
      <c r="C299" s="498">
        <v>2</v>
      </c>
      <c r="D299" s="516" t="s">
        <v>245</v>
      </c>
      <c r="E299" s="497" t="s">
        <v>134</v>
      </c>
      <c r="F299" s="497" t="s">
        <v>135</v>
      </c>
      <c r="G299" s="517" t="s">
        <v>103</v>
      </c>
      <c r="H299" s="504" t="s">
        <v>130</v>
      </c>
      <c r="I299" s="505" t="s">
        <v>480</v>
      </c>
      <c r="J299" s="505" t="s">
        <v>1123</v>
      </c>
    </row>
    <row r="300" spans="1:10" ht="155">
      <c r="A300" s="546"/>
      <c r="B300" s="518"/>
      <c r="C300" s="498"/>
      <c r="D300" s="518"/>
      <c r="E300" s="497" t="s">
        <v>134</v>
      </c>
      <c r="F300" s="497" t="s">
        <v>135</v>
      </c>
      <c r="G300" s="517" t="s">
        <v>103</v>
      </c>
      <c r="H300" s="504" t="s">
        <v>131</v>
      </c>
      <c r="I300" s="505" t="s">
        <v>481</v>
      </c>
      <c r="J300" s="505" t="s">
        <v>1124</v>
      </c>
    </row>
    <row r="301" spans="1:10" ht="155">
      <c r="A301" s="546"/>
      <c r="B301" s="518"/>
      <c r="C301" s="498"/>
      <c r="D301" s="518"/>
      <c r="E301" s="497" t="s">
        <v>134</v>
      </c>
      <c r="F301" s="497" t="s">
        <v>135</v>
      </c>
      <c r="G301" s="517" t="s">
        <v>103</v>
      </c>
      <c r="H301" s="504" t="s">
        <v>132</v>
      </c>
      <c r="I301" s="505" t="s">
        <v>482</v>
      </c>
      <c r="J301" s="505" t="s">
        <v>1125</v>
      </c>
    </row>
    <row r="302" spans="1:10" ht="139.5">
      <c r="A302" s="546"/>
      <c r="B302" s="518"/>
      <c r="C302" s="498"/>
      <c r="D302" s="518"/>
      <c r="E302" s="497" t="s">
        <v>134</v>
      </c>
      <c r="F302" s="497" t="s">
        <v>135</v>
      </c>
      <c r="G302" s="517" t="s">
        <v>103</v>
      </c>
      <c r="H302" s="504" t="s">
        <v>133</v>
      </c>
      <c r="I302" s="505" t="s">
        <v>483</v>
      </c>
      <c r="J302" s="505" t="s">
        <v>1126</v>
      </c>
    </row>
    <row r="303" spans="1:10" ht="140" thickBot="1">
      <c r="A303" s="547"/>
      <c r="B303" s="548"/>
      <c r="C303" s="549"/>
      <c r="D303" s="548"/>
      <c r="E303" s="550" t="s">
        <v>134</v>
      </c>
      <c r="F303" s="550" t="s">
        <v>135</v>
      </c>
      <c r="G303" s="551" t="s">
        <v>103</v>
      </c>
      <c r="H303" s="550" t="s">
        <v>99</v>
      </c>
      <c r="I303" s="552" t="s">
        <v>484</v>
      </c>
      <c r="J303" s="552" t="s">
        <v>1127</v>
      </c>
    </row>
  </sheetData>
  <autoFilter ref="A3:J303" xr:uid="{00000000-0009-0000-0000-00000C000000}"/>
  <mergeCells count="30">
    <mergeCell ref="B277:J277"/>
    <mergeCell ref="B293:J293"/>
    <mergeCell ref="B221:J221"/>
    <mergeCell ref="B227:J227"/>
    <mergeCell ref="B233:J233"/>
    <mergeCell ref="B239:J239"/>
    <mergeCell ref="B245:J245"/>
    <mergeCell ref="B271:J271"/>
    <mergeCell ref="B215:J215"/>
    <mergeCell ref="B99:J99"/>
    <mergeCell ref="B115:J115"/>
    <mergeCell ref="B121:J121"/>
    <mergeCell ref="B132:J132"/>
    <mergeCell ref="B148:J148"/>
    <mergeCell ref="B179:J179"/>
    <mergeCell ref="B185:J185"/>
    <mergeCell ref="B191:J191"/>
    <mergeCell ref="B197:J197"/>
    <mergeCell ref="B203:J203"/>
    <mergeCell ref="B209:J209"/>
    <mergeCell ref="B45:J45"/>
    <mergeCell ref="B51:J51"/>
    <mergeCell ref="B87:J87"/>
    <mergeCell ref="B93:J93"/>
    <mergeCell ref="B4:J4"/>
    <mergeCell ref="A1:A2"/>
    <mergeCell ref="B1:B2"/>
    <mergeCell ref="C1:C2"/>
    <mergeCell ref="D1:D2"/>
    <mergeCell ref="E1:G1"/>
  </mergeCells>
  <pageMargins left="0.69930555555555596" right="0.69930555555555596" top="0.75" bottom="0.75"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CC9700"/>
  </sheetPr>
  <dimension ref="A1:G18"/>
  <sheetViews>
    <sheetView zoomScale="70" zoomScaleNormal="70" zoomScaleSheetLayoutView="59" workbookViewId="0">
      <selection activeCell="G15" sqref="G15"/>
    </sheetView>
  </sheetViews>
  <sheetFormatPr defaultColWidth="9" defaultRowHeight="15.5"/>
  <cols>
    <col min="1" max="1" width="6.33203125" style="478" customWidth="1"/>
    <col min="2" max="2" width="25.83203125" style="443" customWidth="1"/>
    <col min="3" max="4" width="24.83203125" style="443" customWidth="1"/>
    <col min="5" max="5" width="26.83203125" style="443" customWidth="1"/>
    <col min="6" max="6" width="24.83203125" style="443" customWidth="1"/>
    <col min="7" max="7" width="27.5" style="443" customWidth="1"/>
    <col min="8" max="16384" width="9" style="443"/>
  </cols>
  <sheetData>
    <row r="1" spans="1:7" ht="74.150000000000006" customHeight="1" thickBot="1">
      <c r="A1" s="797" t="s">
        <v>670</v>
      </c>
      <c r="B1" s="798"/>
      <c r="C1" s="798"/>
      <c r="D1" s="798"/>
      <c r="E1" s="798"/>
      <c r="F1" s="798"/>
      <c r="G1" s="799"/>
    </row>
    <row r="2" spans="1:7" s="476" customFormat="1" ht="68.150000000000006" customHeight="1" thickBot="1">
      <c r="A2" s="800" t="s">
        <v>678</v>
      </c>
      <c r="B2" s="801"/>
      <c r="C2" s="801"/>
      <c r="D2" s="801"/>
      <c r="E2" s="801"/>
      <c r="F2" s="474" t="s">
        <v>677</v>
      </c>
      <c r="G2" s="475" t="s">
        <v>676</v>
      </c>
    </row>
    <row r="3" spans="1:7" s="477" customFormat="1">
      <c r="A3" s="802" t="s">
        <v>583</v>
      </c>
      <c r="B3" s="794" t="s">
        <v>584</v>
      </c>
      <c r="C3" s="795"/>
      <c r="D3" s="795"/>
      <c r="E3" s="795"/>
      <c r="F3" s="796"/>
      <c r="G3" s="788" t="s">
        <v>585</v>
      </c>
    </row>
    <row r="4" spans="1:7" s="477" customFormat="1">
      <c r="A4" s="803"/>
      <c r="B4" s="480" t="s">
        <v>586</v>
      </c>
      <c r="C4" s="785" t="s">
        <v>587</v>
      </c>
      <c r="D4" s="785"/>
      <c r="E4" s="785" t="s">
        <v>588</v>
      </c>
      <c r="F4" s="785"/>
      <c r="G4" s="789"/>
    </row>
    <row r="5" spans="1:7">
      <c r="A5" s="481" t="s">
        <v>130</v>
      </c>
      <c r="B5" s="786" t="s">
        <v>589</v>
      </c>
      <c r="C5" s="786"/>
      <c r="D5" s="786"/>
      <c r="E5" s="786"/>
      <c r="F5" s="786"/>
      <c r="G5" s="787"/>
    </row>
    <row r="6" spans="1:7" ht="31.5" customHeight="1">
      <c r="A6" s="482" t="s">
        <v>118</v>
      </c>
      <c r="B6" s="483" t="s">
        <v>44</v>
      </c>
      <c r="C6" s="782" t="s">
        <v>590</v>
      </c>
      <c r="D6" s="782"/>
      <c r="E6" s="782" t="s">
        <v>771</v>
      </c>
      <c r="F6" s="782"/>
      <c r="G6" s="484">
        <f>(IF('KK 5.1A'!J51="E","1",IF('KK 5.1A'!J51="D","2",IF('KK 5.1A'!J51="C","3",IF('KK 5.1A'!J51="B","4","5")))))*1</f>
        <v>5</v>
      </c>
    </row>
    <row r="7" spans="1:7" ht="31.5" customHeight="1">
      <c r="A7" s="482"/>
      <c r="B7" s="483"/>
      <c r="C7" s="790"/>
      <c r="D7" s="791"/>
      <c r="E7" s="782" t="s">
        <v>1148</v>
      </c>
      <c r="F7" s="782"/>
      <c r="G7" s="484">
        <f>(IF('KK 5.1B'!M11="E","1",IF('KK 5.1B'!M11="D","2",IF('KK 5.1B'!M11="C",3,IF('KK 5.1B'!M11="B","4","5")))))*1</f>
        <v>4</v>
      </c>
    </row>
    <row r="8" spans="1:7" ht="31.5" customHeight="1">
      <c r="A8" s="482" t="s">
        <v>119</v>
      </c>
      <c r="B8" s="483" t="s">
        <v>45</v>
      </c>
      <c r="C8" s="782" t="s">
        <v>591</v>
      </c>
      <c r="D8" s="782"/>
      <c r="E8" s="782" t="s">
        <v>592</v>
      </c>
      <c r="F8" s="782"/>
      <c r="G8" s="484" t="e">
        <f>(IF(#REF!="E","1",IF(#REF!="D","2",IF(#REF!="C",3,IF(#REF!="B","4","5")))))*1</f>
        <v>#REF!</v>
      </c>
    </row>
    <row r="9" spans="1:7">
      <c r="A9" s="481" t="s">
        <v>131</v>
      </c>
      <c r="B9" s="792" t="s">
        <v>593</v>
      </c>
      <c r="C9" s="792"/>
      <c r="D9" s="792"/>
      <c r="E9" s="792"/>
      <c r="F9" s="792"/>
      <c r="G9" s="793"/>
    </row>
    <row r="10" spans="1:7" ht="111" customHeight="1">
      <c r="A10" s="485"/>
      <c r="B10" s="483" t="s">
        <v>594</v>
      </c>
      <c r="C10" s="782" t="s">
        <v>595</v>
      </c>
      <c r="D10" s="782"/>
      <c r="E10" s="782" t="s">
        <v>596</v>
      </c>
      <c r="F10" s="782"/>
      <c r="G10" s="484">
        <f>(IF('KK 6'!F18="E","1",IF('KK 6'!F18="D","2",IF('KK 6'!F18="C","3",IF('KK 6'!F18="B","4","5")))))*1</f>
        <v>5</v>
      </c>
    </row>
    <row r="11" spans="1:7">
      <c r="A11" s="481" t="s">
        <v>132</v>
      </c>
      <c r="B11" s="792" t="s">
        <v>597</v>
      </c>
      <c r="C11" s="792"/>
      <c r="D11" s="792"/>
      <c r="E11" s="792"/>
      <c r="F11" s="792"/>
      <c r="G11" s="793"/>
    </row>
    <row r="12" spans="1:7" ht="40.75" customHeight="1">
      <c r="A12" s="482"/>
      <c r="B12" s="483" t="s">
        <v>765</v>
      </c>
      <c r="C12" s="782" t="s">
        <v>766</v>
      </c>
      <c r="D12" s="782"/>
      <c r="E12" s="782" t="s">
        <v>882</v>
      </c>
      <c r="F12" s="782"/>
      <c r="G12" s="484">
        <f>(IF('KK 7'!C12="E","1",IF('KK 7'!C12="D","2",IF('KK 7'!C12="C","3",IF('KK 7'!C12="B","4","5")))))*1</f>
        <v>5</v>
      </c>
    </row>
    <row r="13" spans="1:7">
      <c r="A13" s="481" t="s">
        <v>133</v>
      </c>
      <c r="B13" s="792" t="s">
        <v>598</v>
      </c>
      <c r="C13" s="792"/>
      <c r="D13" s="792"/>
      <c r="E13" s="792"/>
      <c r="F13" s="792"/>
      <c r="G13" s="793"/>
    </row>
    <row r="14" spans="1:7" ht="46.5">
      <c r="A14" s="482"/>
      <c r="B14" s="483" t="s">
        <v>599</v>
      </c>
      <c r="C14" s="782" t="s">
        <v>883</v>
      </c>
      <c r="D14" s="782"/>
      <c r="E14" s="782" t="s">
        <v>884</v>
      </c>
      <c r="F14" s="782"/>
      <c r="G14" s="484">
        <f>(IF('KK 8'!D12="E","1",IF('KK 8'!D12="D","2",IF('KK 8'!D12="C","3",IF('KK 8'!D12="B","4","5")))))*1</f>
        <v>5</v>
      </c>
    </row>
    <row r="15" spans="1:7" ht="30" customHeight="1">
      <c r="A15" s="482"/>
      <c r="B15" s="483" t="s">
        <v>872</v>
      </c>
      <c r="C15" s="782" t="s">
        <v>873</v>
      </c>
      <c r="D15" s="782"/>
      <c r="E15" s="783"/>
      <c r="F15" s="784"/>
      <c r="G15" s="484" t="str">
        <f>'KK 8'!E6</f>
        <v>Ya</v>
      </c>
    </row>
    <row r="16" spans="1:7">
      <c r="E16" s="479"/>
    </row>
    <row r="17" spans="5:5">
      <c r="E17" s="479"/>
    </row>
    <row r="18" spans="5:5">
      <c r="E18" s="479"/>
    </row>
  </sheetData>
  <sheetProtection formatCells="0" formatColumns="0" formatRows="0"/>
  <mergeCells count="25">
    <mergeCell ref="A1:G1"/>
    <mergeCell ref="A2:E2"/>
    <mergeCell ref="C14:D14"/>
    <mergeCell ref="E14:F14"/>
    <mergeCell ref="A3:A4"/>
    <mergeCell ref="B13:G13"/>
    <mergeCell ref="C10:D10"/>
    <mergeCell ref="E10:F10"/>
    <mergeCell ref="B11:G11"/>
    <mergeCell ref="C12:D12"/>
    <mergeCell ref="E12:F12"/>
    <mergeCell ref="C6:D6"/>
    <mergeCell ref="E6:F6"/>
    <mergeCell ref="C8:D8"/>
    <mergeCell ref="C15:D15"/>
    <mergeCell ref="E15:F15"/>
    <mergeCell ref="E8:F8"/>
    <mergeCell ref="C4:D4"/>
    <mergeCell ref="E4:F4"/>
    <mergeCell ref="B5:G5"/>
    <mergeCell ref="G3:G4"/>
    <mergeCell ref="C7:D7"/>
    <mergeCell ref="E7:F7"/>
    <mergeCell ref="B9:G9"/>
    <mergeCell ref="B3:F3"/>
  </mergeCells>
  <pageMargins left="0.47152777777777799" right="0.27500000000000002" top="0.62916666666666698" bottom="0.59027777777777801" header="0.31388888888888899" footer="0.31388888888888899"/>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7"/>
  </sheetPr>
  <dimension ref="A1:K58"/>
  <sheetViews>
    <sheetView topLeftCell="A3" zoomScale="80" zoomScaleNormal="80" workbookViewId="0">
      <selection activeCell="C15" sqref="C15"/>
    </sheetView>
  </sheetViews>
  <sheetFormatPr defaultColWidth="9" defaultRowHeight="14.5"/>
  <cols>
    <col min="1" max="1" width="4.75" style="11" customWidth="1"/>
    <col min="2" max="2" width="54.58203125" style="11" customWidth="1"/>
    <col min="3" max="3" width="52.08203125" style="11" customWidth="1"/>
    <col min="4" max="4" width="15.33203125" style="11" customWidth="1"/>
    <col min="5" max="6" width="16.83203125" style="11" customWidth="1"/>
    <col min="7" max="7" width="13.33203125" style="11" customWidth="1"/>
    <col min="8" max="8" width="10.83203125" style="11" customWidth="1"/>
    <col min="9" max="9" width="13.08203125" style="11" customWidth="1"/>
    <col min="10" max="10" width="16" style="11" customWidth="1"/>
    <col min="11" max="14" width="9" style="11"/>
    <col min="15" max="15" width="37.5" style="11" customWidth="1"/>
    <col min="16" max="16384" width="9" style="11"/>
  </cols>
  <sheetData>
    <row r="1" spans="1:10" s="87" customFormat="1" ht="74.150000000000006" customHeight="1">
      <c r="A1" s="804" t="s">
        <v>1609</v>
      </c>
      <c r="B1" s="804"/>
      <c r="C1" s="804"/>
      <c r="D1" s="804"/>
      <c r="E1" s="804"/>
      <c r="F1" s="804"/>
      <c r="G1" s="804"/>
      <c r="H1" s="804"/>
      <c r="I1" s="804"/>
      <c r="J1" s="804"/>
    </row>
    <row r="2" spans="1:10" s="87" customFormat="1" ht="74.150000000000006" customHeight="1" thickBot="1">
      <c r="A2" s="812" t="s">
        <v>879</v>
      </c>
      <c r="B2" s="813"/>
      <c r="C2" s="813"/>
      <c r="D2" s="813"/>
      <c r="E2" s="558"/>
      <c r="F2" s="814" t="s">
        <v>677</v>
      </c>
      <c r="G2" s="814"/>
      <c r="H2" s="810" t="s">
        <v>676</v>
      </c>
      <c r="I2" s="810"/>
      <c r="J2" s="811"/>
    </row>
    <row r="3" spans="1:10" ht="15.5">
      <c r="A3" s="807" t="s">
        <v>106</v>
      </c>
      <c r="B3" s="805" t="s">
        <v>607</v>
      </c>
      <c r="C3" s="805" t="s">
        <v>600</v>
      </c>
      <c r="D3" s="805" t="s">
        <v>601</v>
      </c>
      <c r="E3" s="805"/>
      <c r="F3" s="805"/>
      <c r="G3" s="805"/>
      <c r="H3" s="805" t="s">
        <v>602</v>
      </c>
      <c r="I3" s="805"/>
      <c r="J3" s="806"/>
    </row>
    <row r="4" spans="1:10" ht="62">
      <c r="A4" s="808"/>
      <c r="B4" s="809"/>
      <c r="C4" s="809"/>
      <c r="D4" s="239" t="s">
        <v>831</v>
      </c>
      <c r="E4" s="239" t="s">
        <v>830</v>
      </c>
      <c r="F4" s="239" t="s">
        <v>1158</v>
      </c>
      <c r="G4" s="239" t="s">
        <v>603</v>
      </c>
      <c r="H4" s="12" t="s">
        <v>120</v>
      </c>
      <c r="I4" s="12" t="s">
        <v>604</v>
      </c>
      <c r="J4" s="88" t="s">
        <v>605</v>
      </c>
    </row>
    <row r="5" spans="1:10" ht="15.5">
      <c r="A5" s="89"/>
      <c r="B5" s="10" t="s">
        <v>606</v>
      </c>
      <c r="C5" s="8"/>
      <c r="D5" s="5"/>
      <c r="E5" s="5"/>
      <c r="F5" s="5"/>
      <c r="G5" s="5"/>
      <c r="H5" s="13"/>
      <c r="I5" s="13"/>
      <c r="J5" s="90"/>
    </row>
    <row r="6" spans="1:10" ht="31">
      <c r="A6" s="89">
        <v>1</v>
      </c>
      <c r="B6" s="257" t="s">
        <v>1164</v>
      </c>
      <c r="C6" s="258" t="s">
        <v>1165</v>
      </c>
      <c r="D6" s="259" t="s">
        <v>110</v>
      </c>
      <c r="E6" s="259" t="s">
        <v>110</v>
      </c>
      <c r="F6" s="259" t="s">
        <v>110</v>
      </c>
      <c r="G6" s="259" t="s">
        <v>110</v>
      </c>
      <c r="H6" s="116">
        <v>1.34</v>
      </c>
      <c r="I6" s="597">
        <v>0.93</v>
      </c>
      <c r="J6" s="260">
        <f t="shared" ref="J6:J49" si="0">I6/H6</f>
        <v>0.69402985074626866</v>
      </c>
    </row>
    <row r="7" spans="1:10" ht="19.5" customHeight="1">
      <c r="A7" s="89">
        <v>2</v>
      </c>
      <c r="B7" s="257" t="s">
        <v>1166</v>
      </c>
      <c r="C7" s="258" t="s">
        <v>1167</v>
      </c>
      <c r="D7" s="259" t="s">
        <v>110</v>
      </c>
      <c r="E7" s="259" t="s">
        <v>110</v>
      </c>
      <c r="F7" s="259" t="s">
        <v>110</v>
      </c>
      <c r="G7" s="259" t="s">
        <v>110</v>
      </c>
      <c r="H7" s="116">
        <v>31.79</v>
      </c>
      <c r="I7" s="597">
        <v>30.65</v>
      </c>
      <c r="J7" s="260">
        <f t="shared" si="0"/>
        <v>0.96413966656181183</v>
      </c>
    </row>
    <row r="8" spans="1:10" ht="15.5">
      <c r="A8" s="89"/>
      <c r="B8" s="257"/>
      <c r="C8" s="258" t="s">
        <v>1168</v>
      </c>
      <c r="D8" s="259" t="s">
        <v>110</v>
      </c>
      <c r="E8" s="259" t="s">
        <v>110</v>
      </c>
      <c r="F8" s="259" t="s">
        <v>110</v>
      </c>
      <c r="G8" s="259" t="s">
        <v>110</v>
      </c>
      <c r="H8" s="116">
        <v>107</v>
      </c>
      <c r="I8" s="597">
        <v>106.8</v>
      </c>
      <c r="J8" s="260">
        <f t="shared" si="0"/>
        <v>0.9981308411214953</v>
      </c>
    </row>
    <row r="9" spans="1:10" ht="15.5">
      <c r="A9" s="89"/>
      <c r="B9" s="257"/>
      <c r="C9" s="258" t="s">
        <v>1169</v>
      </c>
      <c r="D9" s="259" t="s">
        <v>110</v>
      </c>
      <c r="E9" s="259" t="s">
        <v>110</v>
      </c>
      <c r="F9" s="259" t="s">
        <v>110</v>
      </c>
      <c r="G9" s="259" t="s">
        <v>110</v>
      </c>
      <c r="H9" s="116">
        <v>39.79</v>
      </c>
      <c r="I9" s="597">
        <v>48.75</v>
      </c>
      <c r="J9" s="260">
        <f t="shared" si="0"/>
        <v>1.225182206584569</v>
      </c>
    </row>
    <row r="10" spans="1:10" ht="31">
      <c r="A10" s="89">
        <v>3</v>
      </c>
      <c r="B10" s="257" t="s">
        <v>1170</v>
      </c>
      <c r="C10" s="258" t="s">
        <v>1171</v>
      </c>
      <c r="D10" s="259" t="s">
        <v>110</v>
      </c>
      <c r="E10" s="259" t="s">
        <v>110</v>
      </c>
      <c r="F10" s="259" t="s">
        <v>110</v>
      </c>
      <c r="G10" s="259" t="s">
        <v>110</v>
      </c>
      <c r="H10" s="116">
        <v>23.44</v>
      </c>
      <c r="I10" s="597">
        <v>22.47</v>
      </c>
      <c r="J10" s="260">
        <f t="shared" si="0"/>
        <v>0.95861774744027295</v>
      </c>
    </row>
    <row r="11" spans="1:10" ht="15.5">
      <c r="A11" s="89"/>
      <c r="B11" s="257"/>
      <c r="C11" s="258" t="s">
        <v>1172</v>
      </c>
      <c r="D11" s="259" t="s">
        <v>110</v>
      </c>
      <c r="E11" s="259" t="s">
        <v>110</v>
      </c>
      <c r="F11" s="259" t="s">
        <v>110</v>
      </c>
      <c r="G11" s="259" t="s">
        <v>110</v>
      </c>
      <c r="H11" s="116">
        <v>8.5500000000000007</v>
      </c>
      <c r="I11" s="597">
        <v>8.0399999999999991</v>
      </c>
      <c r="J11" s="260">
        <f t="shared" si="0"/>
        <v>0.94035087719298227</v>
      </c>
    </row>
    <row r="12" spans="1:10" ht="15.5">
      <c r="A12" s="89"/>
      <c r="B12" s="257"/>
      <c r="C12" s="258" t="s">
        <v>1173</v>
      </c>
      <c r="D12" s="259" t="s">
        <v>110</v>
      </c>
      <c r="E12" s="259" t="s">
        <v>110</v>
      </c>
      <c r="F12" s="259" t="s">
        <v>110</v>
      </c>
      <c r="G12" s="259" t="s">
        <v>110</v>
      </c>
      <c r="H12" s="116">
        <v>27.91</v>
      </c>
      <c r="I12" s="597">
        <v>22.63</v>
      </c>
      <c r="J12" s="260">
        <f t="shared" si="0"/>
        <v>0.81082049444643489</v>
      </c>
    </row>
    <row r="13" spans="1:10" ht="15.5">
      <c r="A13" s="89">
        <v>4</v>
      </c>
      <c r="B13" s="257" t="s">
        <v>1174</v>
      </c>
      <c r="C13" s="27" t="s">
        <v>1175</v>
      </c>
      <c r="D13" s="259" t="s">
        <v>110</v>
      </c>
      <c r="E13" s="259" t="s">
        <v>110</v>
      </c>
      <c r="F13" s="259" t="s">
        <v>110</v>
      </c>
      <c r="G13" s="259" t="s">
        <v>110</v>
      </c>
      <c r="H13" s="116">
        <v>33.65</v>
      </c>
      <c r="I13" s="597">
        <v>32.26</v>
      </c>
      <c r="J13" s="260">
        <f t="shared" si="0"/>
        <v>0.95869242199108473</v>
      </c>
    </row>
    <row r="14" spans="1:10" ht="15.5">
      <c r="A14" s="89">
        <v>5</v>
      </c>
      <c r="B14" s="257" t="s">
        <v>1176</v>
      </c>
      <c r="C14" s="258" t="s">
        <v>1177</v>
      </c>
      <c r="D14" s="259" t="s">
        <v>110</v>
      </c>
      <c r="E14" s="259" t="s">
        <v>110</v>
      </c>
      <c r="F14" s="259" t="s">
        <v>110</v>
      </c>
      <c r="G14" s="259" t="s">
        <v>110</v>
      </c>
      <c r="H14" s="116">
        <v>87</v>
      </c>
      <c r="I14" s="597">
        <v>86.5</v>
      </c>
      <c r="J14" s="260">
        <f t="shared" si="0"/>
        <v>0.99425287356321834</v>
      </c>
    </row>
    <row r="15" spans="1:10" ht="22.5" customHeight="1">
      <c r="A15" s="89">
        <v>6</v>
      </c>
      <c r="B15" s="257" t="s">
        <v>1178</v>
      </c>
      <c r="C15" s="258" t="s">
        <v>1179</v>
      </c>
      <c r="D15" s="259" t="s">
        <v>110</v>
      </c>
      <c r="E15" s="259" t="s">
        <v>110</v>
      </c>
      <c r="F15" s="259" t="s">
        <v>110</v>
      </c>
      <c r="G15" s="259" t="s">
        <v>110</v>
      </c>
      <c r="H15" s="116">
        <v>70</v>
      </c>
      <c r="I15" s="597">
        <v>68</v>
      </c>
      <c r="J15" s="260">
        <f t="shared" si="0"/>
        <v>0.97142857142857142</v>
      </c>
    </row>
    <row r="16" spans="1:10" ht="15.5">
      <c r="A16" s="89"/>
      <c r="B16" s="257"/>
      <c r="C16" s="258" t="s">
        <v>1180</v>
      </c>
      <c r="D16" s="259" t="s">
        <v>110</v>
      </c>
      <c r="E16" s="259" t="s">
        <v>110</v>
      </c>
      <c r="F16" s="259" t="s">
        <v>110</v>
      </c>
      <c r="G16" s="259" t="s">
        <v>110</v>
      </c>
      <c r="H16" s="116">
        <v>7.5</v>
      </c>
      <c r="I16" s="597">
        <v>7.5</v>
      </c>
      <c r="J16" s="260">
        <f t="shared" si="0"/>
        <v>1</v>
      </c>
    </row>
    <row r="17" spans="1:10" ht="15.5">
      <c r="A17" s="89"/>
      <c r="B17" s="257"/>
      <c r="C17" s="258" t="s">
        <v>1181</v>
      </c>
      <c r="D17" s="259" t="s">
        <v>110</v>
      </c>
      <c r="E17" s="259" t="s">
        <v>110</v>
      </c>
      <c r="F17" s="259" t="s">
        <v>110</v>
      </c>
      <c r="G17" s="259" t="s">
        <v>110</v>
      </c>
      <c r="H17" s="116">
        <v>80</v>
      </c>
      <c r="I17" s="597">
        <v>80</v>
      </c>
      <c r="J17" s="260">
        <f t="shared" si="0"/>
        <v>1</v>
      </c>
    </row>
    <row r="18" spans="1:10" ht="15.5">
      <c r="A18" s="89">
        <v>7</v>
      </c>
      <c r="B18" s="257" t="s">
        <v>1182</v>
      </c>
      <c r="C18" s="258" t="s">
        <v>1183</v>
      </c>
      <c r="D18" s="259" t="s">
        <v>110</v>
      </c>
      <c r="E18" s="259" t="s">
        <v>110</v>
      </c>
      <c r="F18" s="259" t="s">
        <v>110</v>
      </c>
      <c r="G18" s="259" t="s">
        <v>110</v>
      </c>
      <c r="H18" s="116">
        <v>70.3</v>
      </c>
      <c r="I18" s="597">
        <v>81.290000000000006</v>
      </c>
      <c r="J18" s="260">
        <f t="shared" si="0"/>
        <v>1.1563300142247512</v>
      </c>
    </row>
    <row r="19" spans="1:10" ht="15.5">
      <c r="A19" s="89"/>
      <c r="B19" s="257"/>
      <c r="C19" s="258" t="s">
        <v>1184</v>
      </c>
      <c r="D19" s="259" t="s">
        <v>110</v>
      </c>
      <c r="E19" s="259" t="s">
        <v>110</v>
      </c>
      <c r="F19" s="259" t="s">
        <v>110</v>
      </c>
      <c r="G19" s="259" t="s">
        <v>110</v>
      </c>
      <c r="H19" s="116">
        <v>1000</v>
      </c>
      <c r="I19" s="597">
        <v>700</v>
      </c>
      <c r="J19" s="260">
        <f t="shared" si="0"/>
        <v>0.7</v>
      </c>
    </row>
    <row r="20" spans="1:10" ht="31">
      <c r="A20" s="89">
        <v>8</v>
      </c>
      <c r="B20" s="257" t="s">
        <v>1185</v>
      </c>
      <c r="C20" s="258" t="s">
        <v>1186</v>
      </c>
      <c r="D20" s="259" t="s">
        <v>110</v>
      </c>
      <c r="E20" s="259" t="s">
        <v>110</v>
      </c>
      <c r="F20" s="259" t="s">
        <v>110</v>
      </c>
      <c r="G20" s="259" t="s">
        <v>110</v>
      </c>
      <c r="H20" s="116">
        <v>3.1</v>
      </c>
      <c r="I20" s="597">
        <v>2.8559999999999999</v>
      </c>
      <c r="J20" s="260">
        <f t="shared" si="0"/>
        <v>0.92129032258064514</v>
      </c>
    </row>
    <row r="21" spans="1:10" ht="31">
      <c r="A21" s="89">
        <v>9</v>
      </c>
      <c r="B21" s="257" t="s">
        <v>1187</v>
      </c>
      <c r="C21" s="258" t="s">
        <v>1188</v>
      </c>
      <c r="D21" s="259" t="s">
        <v>110</v>
      </c>
      <c r="E21" s="259" t="s">
        <v>110</v>
      </c>
      <c r="F21" s="259" t="s">
        <v>110</v>
      </c>
      <c r="G21" s="259" t="s">
        <v>110</v>
      </c>
      <c r="H21" s="116">
        <v>99.12</v>
      </c>
      <c r="I21" s="597">
        <v>99.94</v>
      </c>
      <c r="J21" s="260">
        <f t="shared" si="0"/>
        <v>1.008272800645682</v>
      </c>
    </row>
    <row r="22" spans="1:10" ht="15.5">
      <c r="A22" s="89"/>
      <c r="B22" s="257"/>
      <c r="C22" s="258" t="s">
        <v>1189</v>
      </c>
      <c r="D22" s="259" t="s">
        <v>110</v>
      </c>
      <c r="E22" s="259" t="s">
        <v>110</v>
      </c>
      <c r="F22" s="259" t="s">
        <v>110</v>
      </c>
      <c r="G22" s="259" t="s">
        <v>110</v>
      </c>
      <c r="H22" s="116">
        <v>78.739999999999995</v>
      </c>
      <c r="I22" s="597">
        <v>80.2</v>
      </c>
      <c r="J22" s="260">
        <f t="shared" si="0"/>
        <v>1.0185420370840743</v>
      </c>
    </row>
    <row r="23" spans="1:10" ht="15.5">
      <c r="A23" s="89"/>
      <c r="B23" s="257"/>
      <c r="C23" s="258" t="s">
        <v>1190</v>
      </c>
      <c r="D23" s="259" t="s">
        <v>110</v>
      </c>
      <c r="E23" s="259" t="s">
        <v>110</v>
      </c>
      <c r="F23" s="259" t="s">
        <v>110</v>
      </c>
      <c r="G23" s="259" t="s">
        <v>110</v>
      </c>
      <c r="H23" s="116">
        <v>62.8</v>
      </c>
      <c r="I23" s="597">
        <v>61.6</v>
      </c>
      <c r="J23" s="260">
        <f t="shared" si="0"/>
        <v>0.98089171974522305</v>
      </c>
    </row>
    <row r="24" spans="1:10" ht="15.5">
      <c r="A24" s="89"/>
      <c r="B24" s="257"/>
      <c r="C24" s="258" t="s">
        <v>1608</v>
      </c>
      <c r="D24" s="259" t="s">
        <v>110</v>
      </c>
      <c r="E24" s="259" t="s">
        <v>110</v>
      </c>
      <c r="F24" s="259" t="s">
        <v>110</v>
      </c>
      <c r="G24" s="259" t="s">
        <v>110</v>
      </c>
      <c r="H24" s="116">
        <v>58.83</v>
      </c>
      <c r="I24" s="597">
        <v>44.24</v>
      </c>
      <c r="J24" s="260">
        <f t="shared" si="0"/>
        <v>0.75199728029916713</v>
      </c>
    </row>
    <row r="25" spans="1:10" ht="15.5">
      <c r="A25" s="89"/>
      <c r="B25" s="257"/>
      <c r="C25" s="258" t="s">
        <v>1192</v>
      </c>
      <c r="D25" s="259" t="s">
        <v>110</v>
      </c>
      <c r="E25" s="259" t="s">
        <v>110</v>
      </c>
      <c r="F25" s="259" t="s">
        <v>110</v>
      </c>
      <c r="G25" s="259" t="s">
        <v>110</v>
      </c>
      <c r="H25" s="116">
        <v>49.5</v>
      </c>
      <c r="I25" s="597">
        <v>48.69</v>
      </c>
      <c r="J25" s="260">
        <f t="shared" si="0"/>
        <v>0.98363636363636364</v>
      </c>
    </row>
    <row r="26" spans="1:10" ht="31">
      <c r="A26" s="89">
        <v>10</v>
      </c>
      <c r="B26" s="257" t="s">
        <v>1193</v>
      </c>
      <c r="C26" s="258" t="s">
        <v>1194</v>
      </c>
      <c r="D26" s="259" t="s">
        <v>110</v>
      </c>
      <c r="E26" s="259" t="s">
        <v>110</v>
      </c>
      <c r="F26" s="259" t="s">
        <v>110</v>
      </c>
      <c r="G26" s="259" t="s">
        <v>110</v>
      </c>
      <c r="H26" s="116">
        <v>14.46</v>
      </c>
      <c r="I26" s="597">
        <v>21.47</v>
      </c>
      <c r="J26" s="260">
        <f t="shared" si="0"/>
        <v>1.4847856154910095</v>
      </c>
    </row>
    <row r="27" spans="1:10" ht="15.5">
      <c r="A27" s="89"/>
      <c r="B27" s="257"/>
      <c r="C27" s="258" t="s">
        <v>1195</v>
      </c>
      <c r="D27" s="259" t="s">
        <v>110</v>
      </c>
      <c r="E27" s="259" t="s">
        <v>110</v>
      </c>
      <c r="F27" s="259" t="s">
        <v>110</v>
      </c>
      <c r="G27" s="259" t="s">
        <v>110</v>
      </c>
      <c r="H27" s="116">
        <v>30</v>
      </c>
      <c r="I27" s="597">
        <v>9</v>
      </c>
      <c r="J27" s="260">
        <f t="shared" si="0"/>
        <v>0.3</v>
      </c>
    </row>
    <row r="28" spans="1:10" ht="15.5">
      <c r="A28" s="89"/>
      <c r="B28" s="257"/>
      <c r="C28" s="258" t="s">
        <v>1196</v>
      </c>
      <c r="D28" s="259" t="s">
        <v>110</v>
      </c>
      <c r="E28" s="259" t="s">
        <v>110</v>
      </c>
      <c r="F28" s="259" t="s">
        <v>110</v>
      </c>
      <c r="G28" s="259" t="s">
        <v>110</v>
      </c>
      <c r="H28" s="116">
        <v>2</v>
      </c>
      <c r="I28" s="597">
        <v>3</v>
      </c>
      <c r="J28" s="260">
        <f t="shared" si="0"/>
        <v>1.5</v>
      </c>
    </row>
    <row r="29" spans="1:10" ht="31">
      <c r="A29" s="89"/>
      <c r="B29" s="257"/>
      <c r="C29" s="258" t="s">
        <v>1197</v>
      </c>
      <c r="D29" s="259" t="s">
        <v>110</v>
      </c>
      <c r="E29" s="259" t="s">
        <v>110</v>
      </c>
      <c r="F29" s="259" t="s">
        <v>110</v>
      </c>
      <c r="G29" s="259" t="s">
        <v>110</v>
      </c>
      <c r="H29" s="116">
        <v>2.39</v>
      </c>
      <c r="I29" s="597">
        <v>0.34</v>
      </c>
      <c r="J29" s="260">
        <f t="shared" si="0"/>
        <v>0.14225941422594143</v>
      </c>
    </row>
    <row r="30" spans="1:10" ht="15.5">
      <c r="A30" s="89"/>
      <c r="B30" s="257"/>
      <c r="C30" s="258" t="s">
        <v>1198</v>
      </c>
      <c r="D30" s="259" t="s">
        <v>110</v>
      </c>
      <c r="E30" s="259" t="s">
        <v>110</v>
      </c>
      <c r="F30" s="259" t="s">
        <v>110</v>
      </c>
      <c r="G30" s="259" t="s">
        <v>110</v>
      </c>
      <c r="H30" s="116">
        <v>1200</v>
      </c>
      <c r="I30" s="597">
        <v>0</v>
      </c>
      <c r="J30" s="260">
        <f t="shared" si="0"/>
        <v>0</v>
      </c>
    </row>
    <row r="31" spans="1:10" ht="15.5">
      <c r="A31" s="89"/>
      <c r="B31" s="257"/>
      <c r="C31" s="258" t="s">
        <v>1199</v>
      </c>
      <c r="D31" s="259" t="s">
        <v>110</v>
      </c>
      <c r="E31" s="259" t="s">
        <v>110</v>
      </c>
      <c r="F31" s="259" t="s">
        <v>110</v>
      </c>
      <c r="G31" s="259" t="s">
        <v>110</v>
      </c>
      <c r="H31" s="116">
        <v>70.180000000000007</v>
      </c>
      <c r="I31" s="597">
        <v>68.540000000000006</v>
      </c>
      <c r="J31" s="260">
        <f t="shared" si="0"/>
        <v>0.97663151895126821</v>
      </c>
    </row>
    <row r="32" spans="1:10" ht="31">
      <c r="A32" s="89">
        <v>11</v>
      </c>
      <c r="B32" s="257" t="s">
        <v>1200</v>
      </c>
      <c r="C32" s="258" t="s">
        <v>1201</v>
      </c>
      <c r="D32" s="259" t="s">
        <v>110</v>
      </c>
      <c r="E32" s="259" t="s">
        <v>110</v>
      </c>
      <c r="F32" s="259" t="s">
        <v>110</v>
      </c>
      <c r="G32" s="259" t="s">
        <v>110</v>
      </c>
      <c r="H32" s="116">
        <v>3</v>
      </c>
      <c r="I32" s="597">
        <v>3</v>
      </c>
      <c r="J32" s="260">
        <f t="shared" si="0"/>
        <v>1</v>
      </c>
    </row>
    <row r="33" spans="1:11" ht="31">
      <c r="A33" s="89">
        <v>12</v>
      </c>
      <c r="B33" s="257" t="s">
        <v>1202</v>
      </c>
      <c r="C33" s="258" t="s">
        <v>1203</v>
      </c>
      <c r="D33" s="259" t="s">
        <v>110</v>
      </c>
      <c r="E33" s="259" t="s">
        <v>110</v>
      </c>
      <c r="F33" s="259" t="s">
        <v>110</v>
      </c>
      <c r="G33" s="259" t="s">
        <v>110</v>
      </c>
      <c r="H33" s="116">
        <v>1200</v>
      </c>
      <c r="I33" s="597">
        <v>1000</v>
      </c>
      <c r="J33" s="260">
        <f t="shared" si="0"/>
        <v>0.83333333333333337</v>
      </c>
    </row>
    <row r="34" spans="1:11" ht="15.5">
      <c r="A34" s="89"/>
      <c r="B34" s="257"/>
      <c r="C34" s="258" t="s">
        <v>1204</v>
      </c>
      <c r="D34" s="259" t="s">
        <v>110</v>
      </c>
      <c r="E34" s="259" t="s">
        <v>110</v>
      </c>
      <c r="F34" s="259" t="s">
        <v>110</v>
      </c>
      <c r="G34" s="259" t="s">
        <v>110</v>
      </c>
      <c r="H34" s="116">
        <v>800</v>
      </c>
      <c r="I34" s="597">
        <v>0</v>
      </c>
      <c r="J34" s="260">
        <f t="shared" si="0"/>
        <v>0</v>
      </c>
    </row>
    <row r="35" spans="1:11" ht="31">
      <c r="A35" s="89">
        <v>13</v>
      </c>
      <c r="B35" s="257" t="s">
        <v>1205</v>
      </c>
      <c r="C35" s="258" t="s">
        <v>1206</v>
      </c>
      <c r="D35" s="259" t="s">
        <v>110</v>
      </c>
      <c r="E35" s="259" t="s">
        <v>110</v>
      </c>
      <c r="F35" s="259" t="s">
        <v>110</v>
      </c>
      <c r="G35" s="259" t="s">
        <v>110</v>
      </c>
      <c r="H35" s="116">
        <v>67.040000000000006</v>
      </c>
      <c r="I35" s="597">
        <v>74.67</v>
      </c>
      <c r="J35" s="260">
        <f t="shared" si="0"/>
        <v>1.1138126491646778</v>
      </c>
    </row>
    <row r="36" spans="1:11" ht="15.5">
      <c r="A36" s="89"/>
      <c r="B36" s="257"/>
      <c r="C36" s="258" t="s">
        <v>1207</v>
      </c>
      <c r="D36" s="259" t="s">
        <v>110</v>
      </c>
      <c r="E36" s="259" t="s">
        <v>110</v>
      </c>
      <c r="F36" s="259" t="s">
        <v>110</v>
      </c>
      <c r="G36" s="259" t="s">
        <v>110</v>
      </c>
      <c r="H36" s="116">
        <v>77.709999999999994</v>
      </c>
      <c r="I36" s="597">
        <v>78.040000000000006</v>
      </c>
      <c r="J36" s="260">
        <f t="shared" si="0"/>
        <v>1.00424655771458</v>
      </c>
    </row>
    <row r="37" spans="1:11" ht="15.5">
      <c r="A37" s="89"/>
      <c r="B37" s="257"/>
      <c r="C37" s="258" t="s">
        <v>1208</v>
      </c>
      <c r="D37" s="259" t="s">
        <v>110</v>
      </c>
      <c r="E37" s="259" t="s">
        <v>110</v>
      </c>
      <c r="F37" s="259" t="s">
        <v>110</v>
      </c>
      <c r="G37" s="259" t="s">
        <v>110</v>
      </c>
      <c r="H37" s="116">
        <v>88.99</v>
      </c>
      <c r="I37" s="597">
        <v>63.67</v>
      </c>
      <c r="J37" s="260">
        <f t="shared" si="0"/>
        <v>0.71547364872457586</v>
      </c>
    </row>
    <row r="38" spans="1:11" ht="15.5">
      <c r="A38" s="89"/>
      <c r="B38" s="257"/>
      <c r="C38" s="258" t="s">
        <v>1209</v>
      </c>
      <c r="D38" s="259" t="s">
        <v>110</v>
      </c>
      <c r="E38" s="259" t="s">
        <v>110</v>
      </c>
      <c r="F38" s="259" t="s">
        <v>110</v>
      </c>
      <c r="G38" s="259" t="s">
        <v>110</v>
      </c>
      <c r="H38" s="116">
        <v>78.22</v>
      </c>
      <c r="I38" s="597">
        <v>99.9</v>
      </c>
      <c r="J38" s="260">
        <f t="shared" si="0"/>
        <v>1.2771669649705959</v>
      </c>
    </row>
    <row r="39" spans="1:11" ht="15.5">
      <c r="A39" s="89"/>
      <c r="B39" s="257"/>
      <c r="C39" s="258" t="s">
        <v>1210</v>
      </c>
      <c r="D39" s="259" t="s">
        <v>110</v>
      </c>
      <c r="E39" s="259" t="s">
        <v>110</v>
      </c>
      <c r="F39" s="259" t="s">
        <v>110</v>
      </c>
      <c r="G39" s="259" t="s">
        <v>110</v>
      </c>
      <c r="H39" s="116">
        <v>58.84</v>
      </c>
      <c r="I39" s="597">
        <v>52.11</v>
      </c>
      <c r="J39" s="260">
        <f t="shared" si="0"/>
        <v>0.88562202583276672</v>
      </c>
    </row>
    <row r="40" spans="1:11" ht="31">
      <c r="A40" s="89">
        <v>14</v>
      </c>
      <c r="B40" s="257" t="s">
        <v>1211</v>
      </c>
      <c r="C40" s="258" t="s">
        <v>1212</v>
      </c>
      <c r="D40" s="259" t="s">
        <v>110</v>
      </c>
      <c r="E40" s="259" t="s">
        <v>110</v>
      </c>
      <c r="F40" s="259" t="s">
        <v>110</v>
      </c>
      <c r="G40" s="259" t="s">
        <v>110</v>
      </c>
      <c r="H40" s="116">
        <v>100</v>
      </c>
      <c r="I40" s="597">
        <v>38.5</v>
      </c>
      <c r="J40" s="260">
        <f t="shared" si="0"/>
        <v>0.38500000000000001</v>
      </c>
    </row>
    <row r="41" spans="1:11" ht="15.5">
      <c r="A41" s="89">
        <v>15</v>
      </c>
      <c r="B41" s="257" t="s">
        <v>1213</v>
      </c>
      <c r="C41" s="258" t="s">
        <v>1214</v>
      </c>
      <c r="D41" s="259" t="s">
        <v>110</v>
      </c>
      <c r="E41" s="259" t="s">
        <v>110</v>
      </c>
      <c r="F41" s="259" t="s">
        <v>110</v>
      </c>
      <c r="G41" s="259" t="s">
        <v>110</v>
      </c>
      <c r="H41" s="116">
        <v>52.8</v>
      </c>
      <c r="I41" s="597">
        <v>61.85</v>
      </c>
      <c r="J41" s="260">
        <f t="shared" si="0"/>
        <v>1.1714015151515151</v>
      </c>
    </row>
    <row r="42" spans="1:11" ht="15.5">
      <c r="A42" s="89"/>
      <c r="B42" s="257"/>
      <c r="C42" s="258" t="s">
        <v>1215</v>
      </c>
      <c r="D42" s="259" t="s">
        <v>110</v>
      </c>
      <c r="E42" s="259" t="s">
        <v>110</v>
      </c>
      <c r="F42" s="259" t="s">
        <v>110</v>
      </c>
      <c r="G42" s="259" t="s">
        <v>110</v>
      </c>
      <c r="H42" s="116">
        <v>92.82</v>
      </c>
      <c r="I42" s="597">
        <v>90.89</v>
      </c>
      <c r="J42" s="260">
        <f t="shared" si="0"/>
        <v>0.97920706744236163</v>
      </c>
    </row>
    <row r="43" spans="1:11" ht="15.5">
      <c r="A43" s="89"/>
      <c r="B43" s="257"/>
      <c r="C43" s="258" t="s">
        <v>1216</v>
      </c>
      <c r="D43" s="259" t="s">
        <v>110</v>
      </c>
      <c r="E43" s="259" t="s">
        <v>110</v>
      </c>
      <c r="F43" s="259" t="s">
        <v>110</v>
      </c>
      <c r="G43" s="259" t="s">
        <v>110</v>
      </c>
      <c r="H43" s="116">
        <v>46.03</v>
      </c>
      <c r="I43" s="597">
        <v>40.270000000000003</v>
      </c>
      <c r="J43" s="260">
        <f t="shared" si="0"/>
        <v>0.87486421898761679</v>
      </c>
    </row>
    <row r="44" spans="1:11" ht="31">
      <c r="A44" s="89">
        <v>16</v>
      </c>
      <c r="B44" s="257" t="s">
        <v>1217</v>
      </c>
      <c r="C44" s="258" t="s">
        <v>1218</v>
      </c>
      <c r="D44" s="259" t="s">
        <v>110</v>
      </c>
      <c r="E44" s="259" t="s">
        <v>110</v>
      </c>
      <c r="F44" s="259" t="s">
        <v>110</v>
      </c>
      <c r="G44" s="259" t="s">
        <v>110</v>
      </c>
      <c r="H44" s="116">
        <v>58.85</v>
      </c>
      <c r="I44" s="597">
        <v>32.49</v>
      </c>
      <c r="J44" s="260">
        <f t="shared" si="0"/>
        <v>0.55208156329651659</v>
      </c>
      <c r="K44" s="598"/>
    </row>
    <row r="45" spans="1:11" ht="15.5">
      <c r="A45" s="89">
        <v>17</v>
      </c>
      <c r="B45" s="257" t="s">
        <v>1219</v>
      </c>
      <c r="C45" s="258" t="s">
        <v>1220</v>
      </c>
      <c r="D45" s="259" t="s">
        <v>110</v>
      </c>
      <c r="E45" s="259" t="s">
        <v>110</v>
      </c>
      <c r="F45" s="259" t="s">
        <v>110</v>
      </c>
      <c r="G45" s="259" t="s">
        <v>110</v>
      </c>
      <c r="H45" s="116">
        <v>58</v>
      </c>
      <c r="I45" s="597">
        <v>36.33</v>
      </c>
      <c r="J45" s="260">
        <f t="shared" si="0"/>
        <v>0.62637931034482752</v>
      </c>
    </row>
    <row r="46" spans="1:11" ht="15.5">
      <c r="A46" s="89">
        <v>18</v>
      </c>
      <c r="B46" s="257" t="s">
        <v>1221</v>
      </c>
      <c r="C46" s="258" t="s">
        <v>1222</v>
      </c>
      <c r="D46" s="259" t="s">
        <v>110</v>
      </c>
      <c r="E46" s="259" t="s">
        <v>110</v>
      </c>
      <c r="F46" s="259" t="s">
        <v>110</v>
      </c>
      <c r="G46" s="259" t="s">
        <v>110</v>
      </c>
      <c r="H46" s="116">
        <v>16</v>
      </c>
      <c r="I46" s="597">
        <v>29</v>
      </c>
      <c r="J46" s="260">
        <f t="shared" si="0"/>
        <v>1.8125</v>
      </c>
    </row>
    <row r="47" spans="1:11" ht="15.5">
      <c r="A47" s="89">
        <v>19</v>
      </c>
      <c r="B47" s="257" t="s">
        <v>1223</v>
      </c>
      <c r="C47" s="258" t="s">
        <v>1224</v>
      </c>
      <c r="D47" s="259" t="s">
        <v>110</v>
      </c>
      <c r="E47" s="259" t="s">
        <v>110</v>
      </c>
      <c r="F47" s="259" t="s">
        <v>110</v>
      </c>
      <c r="G47" s="259" t="s">
        <v>110</v>
      </c>
      <c r="H47" s="116">
        <v>75.7</v>
      </c>
      <c r="I47" s="597">
        <v>74.290000000000006</v>
      </c>
      <c r="J47" s="260">
        <f t="shared" si="0"/>
        <v>0.98137384412153239</v>
      </c>
    </row>
    <row r="48" spans="1:11" ht="15.5">
      <c r="A48" s="89">
        <v>20</v>
      </c>
      <c r="B48" s="257" t="s">
        <v>1225</v>
      </c>
      <c r="C48" s="258" t="s">
        <v>1226</v>
      </c>
      <c r="D48" s="259" t="s">
        <v>110</v>
      </c>
      <c r="E48" s="259" t="s">
        <v>110</v>
      </c>
      <c r="F48" s="259" t="s">
        <v>110</v>
      </c>
      <c r="G48" s="259" t="s">
        <v>110</v>
      </c>
      <c r="H48" s="116">
        <v>0.22</v>
      </c>
      <c r="I48" s="597">
        <v>0.22</v>
      </c>
      <c r="J48" s="260">
        <f t="shared" si="0"/>
        <v>1</v>
      </c>
    </row>
    <row r="49" spans="1:10" ht="15.5">
      <c r="A49" s="89"/>
      <c r="B49" s="257"/>
      <c r="C49" s="258" t="s">
        <v>1227</v>
      </c>
      <c r="D49" s="259" t="s">
        <v>110</v>
      </c>
      <c r="E49" s="259" t="s">
        <v>110</v>
      </c>
      <c r="F49" s="259" t="s">
        <v>110</v>
      </c>
      <c r="G49" s="259" t="s">
        <v>110</v>
      </c>
      <c r="H49" s="116">
        <v>1</v>
      </c>
      <c r="I49" s="597">
        <v>1</v>
      </c>
      <c r="J49" s="260">
        <f t="shared" si="0"/>
        <v>1</v>
      </c>
    </row>
    <row r="50" spans="1:10" ht="26">
      <c r="A50" s="242"/>
      <c r="B50" s="10"/>
      <c r="C50" s="240"/>
      <c r="D50" s="9"/>
      <c r="E50" s="9"/>
      <c r="F50" s="9"/>
      <c r="G50" s="9"/>
      <c r="H50" s="241"/>
      <c r="I50" s="255" t="s">
        <v>820</v>
      </c>
      <c r="J50" s="243">
        <f>AVERAGE(J6:J49)</f>
        <v>0.90119875766013069</v>
      </c>
    </row>
    <row r="51" spans="1:10" ht="29.5" thickBot="1">
      <c r="A51" s="95"/>
      <c r="B51" s="97"/>
      <c r="C51" s="244"/>
      <c r="D51" s="98"/>
      <c r="E51" s="98"/>
      <c r="F51" s="98"/>
      <c r="G51" s="98"/>
      <c r="H51" s="245"/>
      <c r="I51" s="256" t="s">
        <v>1146</v>
      </c>
      <c r="J51" s="91" t="str">
        <f>IF(J50&gt;=90%,"A",IF(J50&gt;=70%,"B",IF(J50&gt;=50%,"C",IF(J50&gt;=30%,"D","E"))))</f>
        <v>A</v>
      </c>
    </row>
    <row r="53" spans="1:10" ht="15.5">
      <c r="A53" s="24" t="s">
        <v>87</v>
      </c>
      <c r="B53" s="14"/>
    </row>
    <row r="54" spans="1:10" ht="15.5">
      <c r="A54" s="113" t="s">
        <v>1163</v>
      </c>
      <c r="B54" s="112" t="s">
        <v>696</v>
      </c>
    </row>
    <row r="55" spans="1:10" ht="15.5">
      <c r="A55" s="113" t="s">
        <v>1162</v>
      </c>
      <c r="B55" s="114" t="s">
        <v>692</v>
      </c>
    </row>
    <row r="56" spans="1:10" ht="15.5">
      <c r="A56" s="113" t="s">
        <v>1161</v>
      </c>
      <c r="B56" s="114" t="s">
        <v>693</v>
      </c>
    </row>
    <row r="57" spans="1:10" ht="15.5">
      <c r="A57" s="113" t="s">
        <v>1160</v>
      </c>
      <c r="B57" s="114" t="s">
        <v>694</v>
      </c>
    </row>
    <row r="58" spans="1:10" ht="15.5">
      <c r="A58" s="113" t="s">
        <v>1159</v>
      </c>
      <c r="B58" s="114" t="s">
        <v>695</v>
      </c>
    </row>
  </sheetData>
  <mergeCells count="9">
    <mergeCell ref="A1:J1"/>
    <mergeCell ref="D3:G3"/>
    <mergeCell ref="H3:J3"/>
    <mergeCell ref="A3:A4"/>
    <mergeCell ref="C3:C4"/>
    <mergeCell ref="B3:B4"/>
    <mergeCell ref="H2:J2"/>
    <mergeCell ref="A2:D2"/>
    <mergeCell ref="F2:G2"/>
  </mergeCells>
  <conditionalFormatting sqref="D6:G49">
    <cfRule type="containsText" dxfId="42" priority="5" operator="containsText" text="T">
      <formula>NOT(ISERROR(SEARCH("T",D6)))</formula>
    </cfRule>
  </conditionalFormatting>
  <conditionalFormatting sqref="J6:J49">
    <cfRule type="cellIs" dxfId="41" priority="1" operator="greaterThan">
      <formula>1.2</formula>
    </cfRule>
    <cfRule type="expression" dxfId="40" priority="2">
      <formula>$G6="T"</formula>
    </cfRule>
    <cfRule type="expression" dxfId="39" priority="3">
      <formula>$E6="T"</formula>
    </cfRule>
    <cfRule type="expression" dxfId="38" priority="4">
      <formula>$D6="T"</formula>
    </cfRule>
  </conditionalFormatting>
  <dataValidations count="1">
    <dataValidation type="list" allowBlank="1" showInputMessage="1" showErrorMessage="1" sqref="D6:G49" xr:uid="{00000000-0002-0000-0E00-000000000000}">
      <formula1>"Y,T"</formula1>
    </dataValidation>
  </dataValidations>
  <printOptions horizontalCentered="1"/>
  <pageMargins left="0.39305555555555599" right="0.39305555555555599" top="0.47152777777777799" bottom="0.39305555555555599" header="0.31388888888888899" footer="0.31388888888888899"/>
  <pageSetup paperSize="9" scale="65" orientation="landscape" r:id="rId1"/>
  <headerFooter>
    <oddHeader>&amp;RLampiran 4</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theme="7"/>
  </sheetPr>
  <dimension ref="A1:M18"/>
  <sheetViews>
    <sheetView tabSelected="1" topLeftCell="A5" zoomScale="70" zoomScaleNormal="70" workbookViewId="0">
      <selection activeCell="M11" sqref="M11"/>
    </sheetView>
  </sheetViews>
  <sheetFormatPr defaultColWidth="9" defaultRowHeight="14"/>
  <cols>
    <col min="1" max="1" width="5.58203125" style="53" customWidth="1"/>
    <col min="2" max="2" width="31.83203125" style="53" customWidth="1"/>
    <col min="3" max="3" width="13.58203125" style="53" customWidth="1"/>
    <col min="4" max="4" width="6.83203125" style="53" customWidth="1"/>
    <col min="5" max="5" width="16.83203125" style="53" customWidth="1"/>
    <col min="6" max="6" width="20.33203125" style="53" customWidth="1"/>
    <col min="7" max="8" width="15.08203125" style="53" customWidth="1"/>
    <col min="9" max="10" width="13.33203125" style="53" customWidth="1"/>
    <col min="11" max="11" width="10.83203125" style="53" customWidth="1"/>
    <col min="12" max="12" width="13.08203125" style="53" customWidth="1"/>
    <col min="13" max="13" width="16" style="53" customWidth="1"/>
    <col min="14" max="16384" width="9" style="53"/>
  </cols>
  <sheetData>
    <row r="1" spans="1:13" s="54" customFormat="1" ht="74.5" customHeight="1" thickBot="1">
      <c r="A1" s="818" t="s">
        <v>668</v>
      </c>
      <c r="B1" s="819"/>
      <c r="C1" s="819"/>
      <c r="D1" s="819"/>
      <c r="E1" s="819"/>
      <c r="F1" s="819"/>
      <c r="G1" s="819"/>
      <c r="H1" s="819"/>
      <c r="I1" s="819"/>
      <c r="J1" s="819"/>
      <c r="K1" s="819"/>
      <c r="L1" s="819"/>
      <c r="M1" s="820"/>
    </row>
    <row r="2" spans="1:13" s="54" customFormat="1" ht="74.5" customHeight="1" thickBot="1">
      <c r="A2" s="821" t="s">
        <v>878</v>
      </c>
      <c r="B2" s="822"/>
      <c r="C2" s="822"/>
      <c r="D2" s="822"/>
      <c r="E2" s="822"/>
      <c r="F2" s="822"/>
      <c r="G2" s="101"/>
      <c r="H2" s="101"/>
      <c r="I2" s="101"/>
      <c r="J2" s="828" t="s">
        <v>677</v>
      </c>
      <c r="K2" s="828"/>
      <c r="L2" s="557" t="s">
        <v>676</v>
      </c>
      <c r="M2" s="102"/>
    </row>
    <row r="3" spans="1:13" ht="16" customHeight="1">
      <c r="A3" s="823" t="s">
        <v>106</v>
      </c>
      <c r="B3" s="817" t="s">
        <v>612</v>
      </c>
      <c r="C3" s="826" t="s">
        <v>868</v>
      </c>
      <c r="D3" s="817" t="s">
        <v>106</v>
      </c>
      <c r="E3" s="817" t="s">
        <v>613</v>
      </c>
      <c r="F3" s="817" t="s">
        <v>773</v>
      </c>
      <c r="G3" s="824" t="s">
        <v>877</v>
      </c>
      <c r="H3" s="824"/>
      <c r="I3" s="824"/>
      <c r="J3" s="824"/>
      <c r="K3" s="824" t="s">
        <v>602</v>
      </c>
      <c r="L3" s="824"/>
      <c r="M3" s="825"/>
    </row>
    <row r="4" spans="1:13" ht="70" customHeight="1">
      <c r="A4" s="823"/>
      <c r="B4" s="817" t="s">
        <v>610</v>
      </c>
      <c r="C4" s="827"/>
      <c r="D4" s="817"/>
      <c r="E4" s="817" t="s">
        <v>610</v>
      </c>
      <c r="F4" s="817"/>
      <c r="G4" s="3" t="s">
        <v>1144</v>
      </c>
      <c r="H4" s="3" t="s">
        <v>769</v>
      </c>
      <c r="I4" s="239" t="s">
        <v>1158</v>
      </c>
      <c r="J4" s="75" t="s">
        <v>603</v>
      </c>
      <c r="K4" s="7" t="s">
        <v>120</v>
      </c>
      <c r="L4" s="7" t="s">
        <v>604</v>
      </c>
      <c r="M4" s="93" t="s">
        <v>605</v>
      </c>
    </row>
    <row r="5" spans="1:13" ht="15.65" customHeight="1">
      <c r="A5" s="89"/>
      <c r="B5" s="815" t="s">
        <v>606</v>
      </c>
      <c r="C5" s="816"/>
      <c r="D5" s="76"/>
      <c r="E5" s="76"/>
      <c r="F5" s="5"/>
      <c r="G5" s="184"/>
      <c r="H5" s="184"/>
      <c r="I5" s="184"/>
      <c r="J5" s="184"/>
      <c r="K5" s="184"/>
      <c r="L5" s="184"/>
      <c r="M5" s="184"/>
    </row>
    <row r="6" spans="1:13" ht="62">
      <c r="A6" s="89">
        <v>1</v>
      </c>
      <c r="B6" s="570" t="s">
        <v>1178</v>
      </c>
      <c r="C6" s="247" t="s">
        <v>110</v>
      </c>
      <c r="D6" s="6">
        <v>1</v>
      </c>
      <c r="E6" s="564" t="s">
        <v>1229</v>
      </c>
      <c r="F6" s="564" t="s">
        <v>1179</v>
      </c>
      <c r="G6" s="247" t="s">
        <v>110</v>
      </c>
      <c r="H6" s="247" t="s">
        <v>110</v>
      </c>
      <c r="I6" s="247" t="s">
        <v>110</v>
      </c>
      <c r="J6" s="247" t="s">
        <v>110</v>
      </c>
      <c r="K6" s="5">
        <v>70</v>
      </c>
      <c r="L6" s="5">
        <v>70.209999999999994</v>
      </c>
      <c r="M6" s="115">
        <f>L6/K6</f>
        <v>1.0029999999999999</v>
      </c>
    </row>
    <row r="7" spans="1:13" ht="93">
      <c r="A7" s="89"/>
      <c r="B7" s="213"/>
      <c r="C7" s="247"/>
      <c r="D7" s="6">
        <v>2</v>
      </c>
      <c r="E7" s="567" t="s">
        <v>1230</v>
      </c>
      <c r="F7" s="567" t="s">
        <v>1231</v>
      </c>
      <c r="G7" s="247" t="s">
        <v>110</v>
      </c>
      <c r="H7" s="247" t="s">
        <v>110</v>
      </c>
      <c r="I7" s="247" t="s">
        <v>110</v>
      </c>
      <c r="J7" s="247" t="s">
        <v>110</v>
      </c>
      <c r="K7" s="5">
        <v>7.5</v>
      </c>
      <c r="L7" s="5">
        <v>6.1</v>
      </c>
      <c r="M7" s="115">
        <f>L7/K7</f>
        <v>0.81333333333333324</v>
      </c>
    </row>
    <row r="8" spans="1:13" ht="139.5">
      <c r="A8" s="89">
        <v>3</v>
      </c>
      <c r="B8" s="213" t="s">
        <v>1182</v>
      </c>
      <c r="C8" s="247" t="s">
        <v>110</v>
      </c>
      <c r="D8" s="6"/>
      <c r="E8" s="567" t="s">
        <v>1233</v>
      </c>
      <c r="F8" s="567" t="s">
        <v>1184</v>
      </c>
      <c r="G8" s="247" t="s">
        <v>110</v>
      </c>
      <c r="H8" s="247" t="s">
        <v>110</v>
      </c>
      <c r="I8" s="247" t="s">
        <v>110</v>
      </c>
      <c r="J8" s="247" t="s">
        <v>110</v>
      </c>
      <c r="K8" s="5">
        <v>1000</v>
      </c>
      <c r="L8" s="5">
        <v>700</v>
      </c>
      <c r="M8" s="115">
        <f>L8/K8</f>
        <v>0.7</v>
      </c>
    </row>
    <row r="9" spans="1:13" ht="15.5">
      <c r="A9" s="89"/>
      <c r="B9" s="4"/>
      <c r="C9" s="249"/>
      <c r="D9" s="4"/>
      <c r="E9" s="4"/>
      <c r="F9" s="4"/>
      <c r="G9" s="248"/>
      <c r="H9" s="248"/>
      <c r="I9" s="248"/>
      <c r="J9" s="248"/>
      <c r="K9" s="55"/>
      <c r="L9" s="55"/>
      <c r="M9" s="94"/>
    </row>
    <row r="10" spans="1:13" ht="30" customHeight="1">
      <c r="A10" s="89"/>
      <c r="B10" s="4"/>
      <c r="C10" s="4"/>
      <c r="D10" s="4"/>
      <c r="E10" s="4"/>
      <c r="F10" s="4"/>
      <c r="G10" s="5"/>
      <c r="H10" s="5"/>
      <c r="I10" s="5"/>
      <c r="J10" s="5"/>
      <c r="K10" s="55"/>
      <c r="L10" s="255" t="s">
        <v>820</v>
      </c>
      <c r="M10" s="117">
        <f>AVERAGE(M6:M8)</f>
        <v>0.83877777777777762</v>
      </c>
    </row>
    <row r="11" spans="1:13" ht="25.5" thickBot="1">
      <c r="A11" s="95"/>
      <c r="B11" s="96"/>
      <c r="C11" s="96"/>
      <c r="D11" s="96"/>
      <c r="E11" s="96"/>
      <c r="F11" s="96"/>
      <c r="G11" s="98"/>
      <c r="H11" s="98"/>
      <c r="I11" s="98"/>
      <c r="J11" s="98"/>
      <c r="K11" s="99"/>
      <c r="L11" s="256" t="s">
        <v>1146</v>
      </c>
      <c r="M11" s="100" t="str">
        <f>IF(M10&gt;=90%,"A",IF(M10&gt;=70%,"B",IF(M10&gt;=50%,"C",IF(M10&gt;=30%,"D","E"))))</f>
        <v>B</v>
      </c>
    </row>
    <row r="13" spans="1:13" ht="15.5">
      <c r="A13" s="24" t="s">
        <v>87</v>
      </c>
      <c r="B13" s="14"/>
    </row>
    <row r="14" spans="1:13" ht="15.5">
      <c r="A14" s="113">
        <v>1</v>
      </c>
      <c r="B14" s="112" t="s">
        <v>696</v>
      </c>
    </row>
    <row r="15" spans="1:13" ht="15.5">
      <c r="A15" s="113">
        <v>2</v>
      </c>
      <c r="B15" s="114" t="s">
        <v>692</v>
      </c>
    </row>
    <row r="16" spans="1:13" ht="15.5">
      <c r="A16" s="113">
        <v>3</v>
      </c>
      <c r="B16" s="114" t="s">
        <v>693</v>
      </c>
    </row>
    <row r="17" spans="1:2" ht="15.5">
      <c r="A17" s="113">
        <v>4</v>
      </c>
      <c r="B17" s="114" t="s">
        <v>694</v>
      </c>
    </row>
    <row r="18" spans="1:2" ht="15.5">
      <c r="A18" s="113">
        <v>5</v>
      </c>
      <c r="B18" s="114" t="s">
        <v>695</v>
      </c>
    </row>
  </sheetData>
  <mergeCells count="12">
    <mergeCell ref="B5:C5"/>
    <mergeCell ref="F3:F4"/>
    <mergeCell ref="A1:M1"/>
    <mergeCell ref="A2:F2"/>
    <mergeCell ref="A3:A4"/>
    <mergeCell ref="B3:B4"/>
    <mergeCell ref="D3:D4"/>
    <mergeCell ref="E3:E4"/>
    <mergeCell ref="G3:J3"/>
    <mergeCell ref="K3:M3"/>
    <mergeCell ref="C3:C4"/>
    <mergeCell ref="J2:K2"/>
  </mergeCells>
  <conditionalFormatting sqref="G6:J9 C6:C9">
    <cfRule type="containsText" dxfId="37" priority="8" operator="containsText" text="T">
      <formula>NOT(ISERROR(SEARCH("T",C6)))</formula>
    </cfRule>
  </conditionalFormatting>
  <conditionalFormatting sqref="G6:J9">
    <cfRule type="expression" dxfId="36" priority="7">
      <formula>$C6="T"</formula>
    </cfRule>
  </conditionalFormatting>
  <conditionalFormatting sqref="M6:M9">
    <cfRule type="cellIs" dxfId="35" priority="1" operator="greaterThan">
      <formula>1.2</formula>
    </cfRule>
    <cfRule type="expression" dxfId="34" priority="2">
      <formula>$J6="T"</formula>
    </cfRule>
    <cfRule type="expression" dxfId="33" priority="3">
      <formula>$I6="T"</formula>
    </cfRule>
    <cfRule type="expression" dxfId="32" priority="4">
      <formula>$H6="T"</formula>
    </cfRule>
    <cfRule type="expression" dxfId="31" priority="5">
      <formula>$G6="T"</formula>
    </cfRule>
    <cfRule type="expression" dxfId="30" priority="6">
      <formula>$C6="T"</formula>
    </cfRule>
  </conditionalFormatting>
  <dataValidations count="1">
    <dataValidation type="list" allowBlank="1" showInputMessage="1" showErrorMessage="1" sqref="C6:C9 G6:J9" xr:uid="{00000000-0002-0000-0F00-000000000000}">
      <formula1>"Y,T"</formula1>
    </dataValidation>
  </dataValidations>
  <printOptions horizontalCentered="1"/>
  <pageMargins left="0.39305555555555599" right="0.39305555555555599" top="0.47152777777777799" bottom="0.39305555555555599" header="0.31388888888888899" footer="0.31388888888888899"/>
  <pageSetup paperSize="9" scale="63" orientation="landscape" r:id="rId1"/>
  <headerFooter>
    <oddHeader>&amp;RLampiran 5</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97990-F1E0-4378-B8EF-5A934D3173A3}">
  <sheetPr codeName="Sheet22">
    <tabColor theme="7"/>
  </sheetPr>
  <dimension ref="A1:S30"/>
  <sheetViews>
    <sheetView topLeftCell="G7" zoomScale="70" zoomScaleNormal="70" workbookViewId="0">
      <selection activeCell="T23" sqref="T23"/>
    </sheetView>
  </sheetViews>
  <sheetFormatPr defaultColWidth="9" defaultRowHeight="15.5"/>
  <cols>
    <col min="1" max="1" width="5.58203125" style="613" customWidth="1"/>
    <col min="2" max="2" width="31.83203125" style="601" customWidth="1"/>
    <col min="3" max="3" width="13.58203125" style="612" customWidth="1"/>
    <col min="4" max="4" width="6.83203125" style="601" customWidth="1"/>
    <col min="5" max="5" width="19" style="601" customWidth="1"/>
    <col min="6" max="6" width="16.83203125" style="612" customWidth="1"/>
    <col min="7" max="7" width="5.4140625" style="613" customWidth="1"/>
    <col min="8" max="8" width="28" style="601" customWidth="1"/>
    <col min="9" max="9" width="17.08203125" style="613" customWidth="1"/>
    <col min="10" max="10" width="4.9140625" style="614" customWidth="1"/>
    <col min="11" max="11" width="21.4140625" style="601" customWidth="1"/>
    <col min="12" max="12" width="21.9140625" style="601" customWidth="1"/>
    <col min="13" max="14" width="15.08203125" style="613" customWidth="1"/>
    <col min="15" max="16" width="13.33203125" style="613" customWidth="1"/>
    <col min="17" max="17" width="10.83203125" style="613" customWidth="1"/>
    <col min="18" max="18" width="13.08203125" style="898" customWidth="1"/>
    <col min="19" max="19" width="16" style="613" customWidth="1"/>
    <col min="20" max="16384" width="9" style="601"/>
  </cols>
  <sheetData>
    <row r="1" spans="1:19" s="599" customFormat="1" ht="74.5" customHeight="1" thickBot="1">
      <c r="A1" s="818" t="s">
        <v>668</v>
      </c>
      <c r="B1" s="819"/>
      <c r="C1" s="819"/>
      <c r="D1" s="819"/>
      <c r="E1" s="819"/>
      <c r="F1" s="819"/>
      <c r="G1" s="819"/>
      <c r="H1" s="819"/>
      <c r="I1" s="819"/>
      <c r="J1" s="819"/>
      <c r="K1" s="819"/>
      <c r="L1" s="819"/>
      <c r="M1" s="819"/>
      <c r="N1" s="819"/>
      <c r="O1" s="819"/>
      <c r="P1" s="819"/>
      <c r="Q1" s="819"/>
      <c r="R1" s="819"/>
      <c r="S1" s="820"/>
    </row>
    <row r="2" spans="1:19" s="599" customFormat="1" ht="74.5" customHeight="1" thickBot="1">
      <c r="A2" s="821" t="s">
        <v>880</v>
      </c>
      <c r="B2" s="822"/>
      <c r="C2" s="822"/>
      <c r="D2" s="822"/>
      <c r="E2" s="822"/>
      <c r="F2" s="822"/>
      <c r="G2" s="822"/>
      <c r="H2" s="822"/>
      <c r="I2" s="822"/>
      <c r="J2" s="822" t="s">
        <v>677</v>
      </c>
      <c r="K2" s="822"/>
      <c r="L2" s="92" t="s">
        <v>676</v>
      </c>
      <c r="M2" s="600"/>
      <c r="N2" s="600"/>
      <c r="O2" s="600"/>
      <c r="P2" s="829" t="s">
        <v>677</v>
      </c>
      <c r="Q2" s="829"/>
      <c r="R2" s="894" t="s">
        <v>676</v>
      </c>
      <c r="S2" s="899"/>
    </row>
    <row r="3" spans="1:19" ht="16" customHeight="1">
      <c r="A3" s="823" t="s">
        <v>106</v>
      </c>
      <c r="B3" s="817" t="s">
        <v>612</v>
      </c>
      <c r="C3" s="826" t="s">
        <v>868</v>
      </c>
      <c r="D3" s="817" t="s">
        <v>106</v>
      </c>
      <c r="E3" s="817" t="s">
        <v>613</v>
      </c>
      <c r="F3" s="826" t="s">
        <v>1145</v>
      </c>
      <c r="G3" s="817" t="s">
        <v>106</v>
      </c>
      <c r="H3" s="817" t="s">
        <v>113</v>
      </c>
      <c r="I3" s="826" t="s">
        <v>1145</v>
      </c>
      <c r="J3" s="817" t="s">
        <v>106</v>
      </c>
      <c r="K3" s="817" t="s">
        <v>116</v>
      </c>
      <c r="L3" s="817" t="s">
        <v>608</v>
      </c>
      <c r="M3" s="824" t="s">
        <v>609</v>
      </c>
      <c r="N3" s="824"/>
      <c r="O3" s="824"/>
      <c r="P3" s="824"/>
      <c r="Q3" s="830" t="s">
        <v>602</v>
      </c>
      <c r="R3" s="830"/>
      <c r="S3" s="831"/>
    </row>
    <row r="4" spans="1:19" ht="70" customHeight="1">
      <c r="A4" s="823"/>
      <c r="B4" s="817" t="s">
        <v>610</v>
      </c>
      <c r="C4" s="827"/>
      <c r="D4" s="817"/>
      <c r="E4" s="817" t="s">
        <v>610</v>
      </c>
      <c r="F4" s="827"/>
      <c r="G4" s="827"/>
      <c r="H4" s="827"/>
      <c r="I4" s="827"/>
      <c r="J4" s="827"/>
      <c r="K4" s="827"/>
      <c r="L4" s="817"/>
      <c r="M4" s="3" t="s">
        <v>881</v>
      </c>
      <c r="N4" s="3" t="s">
        <v>769</v>
      </c>
      <c r="O4" s="3" t="s">
        <v>1158</v>
      </c>
      <c r="P4" s="75" t="s">
        <v>603</v>
      </c>
      <c r="Q4" s="602" t="s">
        <v>120</v>
      </c>
      <c r="R4" s="602" t="s">
        <v>604</v>
      </c>
      <c r="S4" s="603" t="s">
        <v>605</v>
      </c>
    </row>
    <row r="5" spans="1:19">
      <c r="A5" s="604"/>
      <c r="B5" s="815" t="s">
        <v>606</v>
      </c>
      <c r="C5" s="816"/>
      <c r="D5" s="76"/>
      <c r="E5" s="76"/>
      <c r="F5" s="76"/>
      <c r="G5" s="5"/>
      <c r="H5" s="833"/>
      <c r="I5" s="834"/>
      <c r="J5" s="5"/>
      <c r="K5" s="835" t="s">
        <v>611</v>
      </c>
      <c r="L5" s="835"/>
      <c r="M5" s="835"/>
      <c r="N5" s="835"/>
      <c r="O5" s="835"/>
      <c r="P5" s="835"/>
      <c r="Q5" s="835"/>
      <c r="R5" s="835"/>
      <c r="S5" s="835"/>
    </row>
    <row r="6" spans="1:19" ht="93">
      <c r="A6" s="5">
        <v>1</v>
      </c>
      <c r="B6" s="570" t="s">
        <v>1178</v>
      </c>
      <c r="C6" s="247" t="s">
        <v>110</v>
      </c>
      <c r="D6" s="6">
        <v>1</v>
      </c>
      <c r="E6" s="605" t="s">
        <v>1229</v>
      </c>
      <c r="F6" s="247" t="s">
        <v>110</v>
      </c>
      <c r="G6" s="6">
        <v>1</v>
      </c>
      <c r="H6" s="213" t="s">
        <v>1235</v>
      </c>
      <c r="I6" s="247" t="s">
        <v>110</v>
      </c>
      <c r="J6" s="6">
        <v>1</v>
      </c>
      <c r="K6" s="606" t="s">
        <v>1247</v>
      </c>
      <c r="L6" s="606" t="s">
        <v>1248</v>
      </c>
      <c r="M6" s="247" t="s">
        <v>110</v>
      </c>
      <c r="N6" s="247" t="s">
        <v>110</v>
      </c>
      <c r="O6" s="247" t="s">
        <v>110</v>
      </c>
      <c r="P6" s="247" t="s">
        <v>110</v>
      </c>
      <c r="Q6" s="5">
        <v>100</v>
      </c>
      <c r="R6" s="313">
        <v>99.44</v>
      </c>
      <c r="S6" s="115">
        <f t="shared" ref="R6:S21" si="0">R6/Q6</f>
        <v>0.99439999999999995</v>
      </c>
    </row>
    <row r="7" spans="1:19" ht="62">
      <c r="A7" s="5"/>
      <c r="B7" s="142"/>
      <c r="C7" s="247"/>
      <c r="D7" s="6"/>
      <c r="E7" s="607"/>
      <c r="F7" s="247"/>
      <c r="G7" s="6"/>
      <c r="H7" s="213"/>
      <c r="I7" s="247"/>
      <c r="J7" s="6">
        <v>2</v>
      </c>
      <c r="K7" s="606" t="s">
        <v>1250</v>
      </c>
      <c r="L7" s="606" t="s">
        <v>1251</v>
      </c>
      <c r="M7" s="247" t="s">
        <v>110</v>
      </c>
      <c r="N7" s="247" t="s">
        <v>110</v>
      </c>
      <c r="O7" s="247" t="s">
        <v>110</v>
      </c>
      <c r="P7" s="247" t="s">
        <v>110</v>
      </c>
      <c r="Q7" s="5">
        <v>100</v>
      </c>
      <c r="R7" s="5">
        <v>97.39</v>
      </c>
      <c r="S7" s="115">
        <f t="shared" si="0"/>
        <v>0.97389999999999999</v>
      </c>
    </row>
    <row r="8" spans="1:19" ht="77.5">
      <c r="A8" s="5"/>
      <c r="B8" s="142"/>
      <c r="C8" s="247"/>
      <c r="D8" s="6"/>
      <c r="E8" s="607"/>
      <c r="F8" s="247"/>
      <c r="G8" s="6"/>
      <c r="H8" s="213"/>
      <c r="I8" s="247"/>
      <c r="J8" s="6">
        <v>4</v>
      </c>
      <c r="K8" s="606" t="s">
        <v>1256</v>
      </c>
      <c r="L8" s="606" t="s">
        <v>1257</v>
      </c>
      <c r="M8" s="247" t="s">
        <v>110</v>
      </c>
      <c r="N8" s="247" t="s">
        <v>110</v>
      </c>
      <c r="O8" s="247" t="s">
        <v>110</v>
      </c>
      <c r="P8" s="247" t="s">
        <v>110</v>
      </c>
      <c r="Q8" s="5">
        <v>100</v>
      </c>
      <c r="R8" s="5">
        <v>97.56</v>
      </c>
      <c r="S8" s="115">
        <f t="shared" si="0"/>
        <v>0.97560000000000002</v>
      </c>
    </row>
    <row r="9" spans="1:19" ht="62">
      <c r="A9" s="5"/>
      <c r="B9" s="142"/>
      <c r="C9" s="247"/>
      <c r="D9" s="6"/>
      <c r="E9" s="607"/>
      <c r="F9" s="247"/>
      <c r="G9" s="6"/>
      <c r="H9" s="213"/>
      <c r="I9" s="247"/>
      <c r="J9" s="6">
        <v>5</v>
      </c>
      <c r="K9" s="606" t="s">
        <v>1259</v>
      </c>
      <c r="L9" s="606" t="s">
        <v>1260</v>
      </c>
      <c r="M9" s="247" t="s">
        <v>110</v>
      </c>
      <c r="N9" s="247" t="s">
        <v>110</v>
      </c>
      <c r="O9" s="247" t="s">
        <v>110</v>
      </c>
      <c r="P9" s="247" t="s">
        <v>110</v>
      </c>
      <c r="Q9" s="5">
        <v>100</v>
      </c>
      <c r="R9" s="895">
        <v>96.18</v>
      </c>
      <c r="S9" s="115">
        <f t="shared" si="0"/>
        <v>0.9618000000000001</v>
      </c>
    </row>
    <row r="10" spans="1:19" ht="93">
      <c r="A10" s="5"/>
      <c r="B10" s="142"/>
      <c r="C10" s="247"/>
      <c r="D10" s="6"/>
      <c r="E10" s="607"/>
      <c r="F10" s="247"/>
      <c r="G10" s="6"/>
      <c r="H10" s="213"/>
      <c r="I10" s="247"/>
      <c r="J10" s="6">
        <v>6</v>
      </c>
      <c r="K10" s="606" t="s">
        <v>1262</v>
      </c>
      <c r="L10" s="606" t="s">
        <v>1611</v>
      </c>
      <c r="M10" s="247" t="s">
        <v>110</v>
      </c>
      <c r="N10" s="247" t="s">
        <v>110</v>
      </c>
      <c r="O10" s="247" t="s">
        <v>110</v>
      </c>
      <c r="P10" s="247" t="s">
        <v>110</v>
      </c>
      <c r="Q10" s="5">
        <v>100</v>
      </c>
      <c r="R10" s="313">
        <v>99.16</v>
      </c>
      <c r="S10" s="115">
        <f t="shared" si="0"/>
        <v>0.99159999999999993</v>
      </c>
    </row>
    <row r="11" spans="1:19" ht="77.5">
      <c r="A11" s="5"/>
      <c r="B11" s="142"/>
      <c r="C11" s="247"/>
      <c r="D11" s="6"/>
      <c r="E11" s="607"/>
      <c r="F11" s="247"/>
      <c r="G11" s="6"/>
      <c r="H11" s="213"/>
      <c r="I11" s="247"/>
      <c r="J11" s="6">
        <v>7</v>
      </c>
      <c r="K11" s="606" t="s">
        <v>1265</v>
      </c>
      <c r="L11" s="606" t="s">
        <v>1266</v>
      </c>
      <c r="M11" s="247" t="s">
        <v>110</v>
      </c>
      <c r="N11" s="247" t="s">
        <v>110</v>
      </c>
      <c r="O11" s="247" t="s">
        <v>110</v>
      </c>
      <c r="P11" s="247" t="s">
        <v>110</v>
      </c>
      <c r="Q11" s="5">
        <v>100</v>
      </c>
      <c r="R11" s="313">
        <v>81.64</v>
      </c>
      <c r="S11" s="115">
        <f t="shared" si="0"/>
        <v>0.81640000000000001</v>
      </c>
    </row>
    <row r="12" spans="1:19" ht="93">
      <c r="A12" s="5"/>
      <c r="B12" s="142"/>
      <c r="C12" s="247"/>
      <c r="D12" s="6"/>
      <c r="E12" s="607"/>
      <c r="F12" s="247"/>
      <c r="G12" s="6"/>
      <c r="H12" s="213"/>
      <c r="I12" s="247"/>
      <c r="J12" s="6">
        <v>8</v>
      </c>
      <c r="K12" s="606" t="s">
        <v>1268</v>
      </c>
      <c r="L12" s="606" t="s">
        <v>1269</v>
      </c>
      <c r="M12" s="247" t="s">
        <v>110</v>
      </c>
      <c r="N12" s="247" t="s">
        <v>110</v>
      </c>
      <c r="O12" s="247" t="s">
        <v>110</v>
      </c>
      <c r="P12" s="247" t="s">
        <v>110</v>
      </c>
      <c r="Q12" s="5">
        <v>100</v>
      </c>
      <c r="R12" s="313">
        <v>95.47</v>
      </c>
      <c r="S12" s="115">
        <f t="shared" si="0"/>
        <v>0.95469999999999999</v>
      </c>
    </row>
    <row r="13" spans="1:19" ht="93">
      <c r="A13" s="5">
        <v>2</v>
      </c>
      <c r="B13" s="574" t="s">
        <v>1178</v>
      </c>
      <c r="C13" s="247" t="s">
        <v>110</v>
      </c>
      <c r="D13" s="6">
        <v>2</v>
      </c>
      <c r="E13" s="70" t="s">
        <v>1230</v>
      </c>
      <c r="F13" s="247" t="s">
        <v>110</v>
      </c>
      <c r="G13" s="6">
        <v>2</v>
      </c>
      <c r="H13" s="36" t="s">
        <v>1238</v>
      </c>
      <c r="I13" s="247" t="s">
        <v>110</v>
      </c>
      <c r="J13" s="6">
        <v>9</v>
      </c>
      <c r="K13" s="36" t="s">
        <v>1271</v>
      </c>
      <c r="L13" s="36" t="s">
        <v>1272</v>
      </c>
      <c r="M13" s="247" t="s">
        <v>110</v>
      </c>
      <c r="N13" s="247" t="s">
        <v>110</v>
      </c>
      <c r="O13" s="247" t="s">
        <v>110</v>
      </c>
      <c r="P13" s="247" t="s">
        <v>110</v>
      </c>
      <c r="Q13" s="5">
        <v>100</v>
      </c>
      <c r="R13" s="313">
        <v>99.08</v>
      </c>
      <c r="S13" s="115">
        <f t="shared" si="0"/>
        <v>0.99080000000000001</v>
      </c>
    </row>
    <row r="14" spans="1:19" ht="108.5">
      <c r="A14" s="5"/>
      <c r="B14" s="142"/>
      <c r="C14" s="247"/>
      <c r="D14" s="6"/>
      <c r="E14" s="607"/>
      <c r="F14" s="247"/>
      <c r="G14" s="6"/>
      <c r="H14" s="213"/>
      <c r="I14" s="247"/>
      <c r="J14" s="6">
        <v>10</v>
      </c>
      <c r="K14" s="36" t="s">
        <v>1274</v>
      </c>
      <c r="L14" s="36" t="s">
        <v>1275</v>
      </c>
      <c r="M14" s="247" t="s">
        <v>110</v>
      </c>
      <c r="N14" s="247" t="s">
        <v>110</v>
      </c>
      <c r="O14" s="247" t="s">
        <v>110</v>
      </c>
      <c r="P14" s="247" t="s">
        <v>110</v>
      </c>
      <c r="Q14" s="5">
        <v>100</v>
      </c>
      <c r="R14" s="313">
        <v>98.19</v>
      </c>
      <c r="S14" s="115">
        <f t="shared" si="0"/>
        <v>0.9819</v>
      </c>
    </row>
    <row r="15" spans="1:19" ht="108.5">
      <c r="A15" s="5"/>
      <c r="B15" s="142"/>
      <c r="C15" s="247"/>
      <c r="D15" s="6"/>
      <c r="E15" s="607"/>
      <c r="F15" s="247"/>
      <c r="G15" s="6"/>
      <c r="H15" s="213"/>
      <c r="I15" s="247"/>
      <c r="J15" s="6">
        <v>11</v>
      </c>
      <c r="K15" s="36" t="s">
        <v>1277</v>
      </c>
      <c r="L15" s="36" t="s">
        <v>1278</v>
      </c>
      <c r="M15" s="247" t="s">
        <v>110</v>
      </c>
      <c r="N15" s="247" t="s">
        <v>110</v>
      </c>
      <c r="O15" s="247" t="s">
        <v>110</v>
      </c>
      <c r="P15" s="247" t="s">
        <v>110</v>
      </c>
      <c r="Q15" s="5">
        <v>100</v>
      </c>
      <c r="R15" s="313">
        <v>99.33</v>
      </c>
      <c r="S15" s="115">
        <f t="shared" si="0"/>
        <v>0.99329999999999996</v>
      </c>
    </row>
    <row r="16" spans="1:19" ht="108.5">
      <c r="A16" s="5"/>
      <c r="B16" s="142"/>
      <c r="C16" s="247"/>
      <c r="D16" s="6"/>
      <c r="E16" s="607"/>
      <c r="F16" s="247"/>
      <c r="G16" s="6">
        <v>3</v>
      </c>
      <c r="H16" s="36" t="s">
        <v>1241</v>
      </c>
      <c r="I16" s="247"/>
      <c r="J16" s="6">
        <v>12</v>
      </c>
      <c r="K16" s="36" t="s">
        <v>1280</v>
      </c>
      <c r="L16" s="36" t="s">
        <v>1281</v>
      </c>
      <c r="M16" s="247" t="s">
        <v>110</v>
      </c>
      <c r="N16" s="247" t="s">
        <v>110</v>
      </c>
      <c r="O16" s="247" t="s">
        <v>110</v>
      </c>
      <c r="P16" s="247" t="s">
        <v>110</v>
      </c>
      <c r="Q16" s="5">
        <v>100</v>
      </c>
      <c r="R16" s="313">
        <v>97.06</v>
      </c>
      <c r="S16" s="115">
        <f t="shared" si="0"/>
        <v>0.97060000000000002</v>
      </c>
    </row>
    <row r="17" spans="1:19" ht="108.5">
      <c r="A17" s="5"/>
      <c r="B17" s="142"/>
      <c r="C17" s="247"/>
      <c r="D17" s="6"/>
      <c r="E17" s="607"/>
      <c r="F17" s="247"/>
      <c r="G17" s="6"/>
      <c r="H17" s="213"/>
      <c r="I17" s="247"/>
      <c r="J17" s="6">
        <v>13</v>
      </c>
      <c r="K17" s="36" t="s">
        <v>1283</v>
      </c>
      <c r="L17" s="36" t="s">
        <v>1284</v>
      </c>
      <c r="M17" s="247" t="s">
        <v>110</v>
      </c>
      <c r="N17" s="247" t="s">
        <v>110</v>
      </c>
      <c r="O17" s="247" t="s">
        <v>110</v>
      </c>
      <c r="P17" s="247" t="s">
        <v>110</v>
      </c>
      <c r="Q17" s="5">
        <v>100</v>
      </c>
      <c r="R17" s="313">
        <v>97.9</v>
      </c>
      <c r="S17" s="115">
        <f t="shared" si="0"/>
        <v>0.97900000000000009</v>
      </c>
    </row>
    <row r="18" spans="1:19" ht="93">
      <c r="A18" s="5"/>
      <c r="B18" s="142"/>
      <c r="C18" s="247"/>
      <c r="D18" s="6"/>
      <c r="E18" s="607"/>
      <c r="F18" s="247"/>
      <c r="G18" s="6"/>
      <c r="H18" s="213"/>
      <c r="I18" s="247"/>
      <c r="J18" s="6">
        <v>14</v>
      </c>
      <c r="K18" s="36" t="s">
        <v>1286</v>
      </c>
      <c r="L18" s="36" t="s">
        <v>1287</v>
      </c>
      <c r="M18" s="247" t="s">
        <v>110</v>
      </c>
      <c r="N18" s="247" t="s">
        <v>110</v>
      </c>
      <c r="O18" s="247" t="s">
        <v>110</v>
      </c>
      <c r="P18" s="247" t="s">
        <v>110</v>
      </c>
      <c r="Q18" s="5">
        <v>100</v>
      </c>
      <c r="R18" s="313">
        <v>98.65</v>
      </c>
      <c r="S18" s="115">
        <f t="shared" si="0"/>
        <v>0.98650000000000004</v>
      </c>
    </row>
    <row r="19" spans="1:19" ht="124">
      <c r="A19" s="5">
        <v>3</v>
      </c>
      <c r="B19" s="576" t="s">
        <v>1182</v>
      </c>
      <c r="C19" s="247"/>
      <c r="D19" s="6">
        <v>3</v>
      </c>
      <c r="E19" s="70" t="s">
        <v>1233</v>
      </c>
      <c r="F19" s="247" t="s">
        <v>110</v>
      </c>
      <c r="G19" s="6">
        <v>4</v>
      </c>
      <c r="H19" s="36" t="s">
        <v>1244</v>
      </c>
      <c r="I19" s="247" t="s">
        <v>110</v>
      </c>
      <c r="J19" s="6">
        <v>15</v>
      </c>
      <c r="K19" s="606" t="s">
        <v>1289</v>
      </c>
      <c r="L19" s="606" t="s">
        <v>1290</v>
      </c>
      <c r="M19" s="247" t="s">
        <v>110</v>
      </c>
      <c r="N19" s="247" t="s">
        <v>110</v>
      </c>
      <c r="O19" s="247" t="s">
        <v>110</v>
      </c>
      <c r="P19" s="247" t="s">
        <v>110</v>
      </c>
      <c r="Q19" s="5">
        <v>100</v>
      </c>
      <c r="R19" s="313">
        <v>99.68</v>
      </c>
      <c r="S19" s="115">
        <f t="shared" si="0"/>
        <v>0.99680000000000002</v>
      </c>
    </row>
    <row r="20" spans="1:19" ht="62">
      <c r="A20" s="604"/>
      <c r="B20" s="576"/>
      <c r="C20" s="249"/>
      <c r="D20" s="4"/>
      <c r="E20" s="4"/>
      <c r="F20" s="249"/>
      <c r="G20" s="5"/>
      <c r="H20" s="28"/>
      <c r="I20" s="249"/>
      <c r="J20" s="6">
        <v>16</v>
      </c>
      <c r="K20" s="606" t="s">
        <v>1612</v>
      </c>
      <c r="L20" s="606" t="s">
        <v>1613</v>
      </c>
      <c r="M20" s="247" t="s">
        <v>110</v>
      </c>
      <c r="N20" s="247" t="s">
        <v>110</v>
      </c>
      <c r="O20" s="247" t="s">
        <v>110</v>
      </c>
      <c r="P20" s="247" t="s">
        <v>110</v>
      </c>
      <c r="Q20" s="5">
        <v>100</v>
      </c>
      <c r="R20" s="313">
        <v>99.02</v>
      </c>
      <c r="S20" s="115">
        <f t="shared" si="0"/>
        <v>0.99019999999999997</v>
      </c>
    </row>
    <row r="21" spans="1:19" ht="62">
      <c r="A21" s="604"/>
      <c r="B21" s="576"/>
      <c r="C21" s="249"/>
      <c r="D21" s="4"/>
      <c r="E21" s="4"/>
      <c r="F21" s="249"/>
      <c r="G21" s="5"/>
      <c r="H21" s="28"/>
      <c r="I21" s="249"/>
      <c r="J21" s="6">
        <v>17</v>
      </c>
      <c r="K21" s="36" t="s">
        <v>1295</v>
      </c>
      <c r="L21" s="36" t="s">
        <v>1296</v>
      </c>
      <c r="M21" s="247" t="s">
        <v>110</v>
      </c>
      <c r="N21" s="247" t="s">
        <v>110</v>
      </c>
      <c r="O21" s="247" t="s">
        <v>110</v>
      </c>
      <c r="P21" s="247" t="s">
        <v>110</v>
      </c>
      <c r="Q21" s="5">
        <v>100</v>
      </c>
      <c r="R21" s="313">
        <v>96.89</v>
      </c>
      <c r="S21" s="115">
        <f t="shared" si="0"/>
        <v>0.96889999999999998</v>
      </c>
    </row>
    <row r="22" spans="1:19" ht="30" customHeight="1">
      <c r="A22" s="604"/>
      <c r="B22" s="576"/>
      <c r="C22" s="4"/>
      <c r="D22" s="4"/>
      <c r="E22" s="4"/>
      <c r="F22" s="4"/>
      <c r="G22" s="5"/>
      <c r="H22" s="36"/>
      <c r="I22" s="5"/>
      <c r="J22" s="5"/>
      <c r="K22" s="608"/>
      <c r="L22" s="608"/>
      <c r="M22" s="5"/>
      <c r="N22" s="5"/>
      <c r="O22" s="5"/>
      <c r="P22" s="5"/>
      <c r="Q22" s="892"/>
      <c r="R22" s="896" t="s">
        <v>820</v>
      </c>
      <c r="S22" s="900">
        <f>AVERAGE(S6:S21)</f>
        <v>0.97039999999999993</v>
      </c>
    </row>
    <row r="23" spans="1:19" ht="25.5" thickBot="1">
      <c r="A23" s="609"/>
      <c r="B23" s="96"/>
      <c r="C23" s="96"/>
      <c r="D23" s="96"/>
      <c r="E23" s="96"/>
      <c r="F23" s="96"/>
      <c r="G23" s="610"/>
      <c r="H23" s="96"/>
      <c r="I23" s="610"/>
      <c r="J23" s="610"/>
      <c r="K23" s="97"/>
      <c r="L23" s="97"/>
      <c r="M23" s="98"/>
      <c r="N23" s="98"/>
      <c r="O23" s="98"/>
      <c r="P23" s="98"/>
      <c r="Q23" s="893"/>
      <c r="R23" s="897" t="s">
        <v>1146</v>
      </c>
      <c r="S23" s="611" t="str">
        <f>IF(S22&gt;=90%,"A",IF(S22&gt;=70%,"B",IF(S22&gt;=50%,"C",IF(S22&gt;=30%,"D","E"))))</f>
        <v>A</v>
      </c>
    </row>
    <row r="25" spans="1:19">
      <c r="A25" s="436" t="s">
        <v>87</v>
      </c>
      <c r="B25" s="14"/>
      <c r="G25" s="832" t="s">
        <v>1614</v>
      </c>
      <c r="H25" s="832"/>
      <c r="I25" s="832"/>
      <c r="J25" s="832"/>
    </row>
    <row r="26" spans="1:19">
      <c r="A26" s="113">
        <v>1</v>
      </c>
      <c r="B26" s="112" t="s">
        <v>696</v>
      </c>
    </row>
    <row r="27" spans="1:19">
      <c r="A27" s="113">
        <v>2</v>
      </c>
      <c r="B27" s="114" t="s">
        <v>692</v>
      </c>
    </row>
    <row r="28" spans="1:19">
      <c r="A28" s="113">
        <v>3</v>
      </c>
      <c r="B28" s="114" t="s">
        <v>693</v>
      </c>
    </row>
    <row r="29" spans="1:19">
      <c r="A29" s="113">
        <v>4</v>
      </c>
      <c r="B29" s="114" t="s">
        <v>694</v>
      </c>
    </row>
    <row r="30" spans="1:19">
      <c r="A30" s="113">
        <v>5</v>
      </c>
      <c r="B30" s="114" t="s">
        <v>695</v>
      </c>
    </row>
  </sheetData>
  <mergeCells count="22">
    <mergeCell ref="G25:J25"/>
    <mergeCell ref="B5:C5"/>
    <mergeCell ref="H5:I5"/>
    <mergeCell ref="K5:S5"/>
    <mergeCell ref="G3:G4"/>
    <mergeCell ref="H3:H4"/>
    <mergeCell ref="I3:I4"/>
    <mergeCell ref="J3:J4"/>
    <mergeCell ref="K3:K4"/>
    <mergeCell ref="L3:L4"/>
    <mergeCell ref="A1:S1"/>
    <mergeCell ref="A2:I2"/>
    <mergeCell ref="J2:K2"/>
    <mergeCell ref="P2:Q2"/>
    <mergeCell ref="A3:A4"/>
    <mergeCell ref="B3:B4"/>
    <mergeCell ref="C3:C4"/>
    <mergeCell ref="D3:D4"/>
    <mergeCell ref="E3:E4"/>
    <mergeCell ref="F3:F4"/>
    <mergeCell ref="M3:P3"/>
    <mergeCell ref="Q3:S3"/>
  </mergeCells>
  <conditionalFormatting sqref="C6:C21">
    <cfRule type="containsText" dxfId="29" priority="22" operator="containsText" text="T">
      <formula>NOT(ISERROR(SEARCH("T",C6)))</formula>
    </cfRule>
  </conditionalFormatting>
  <conditionalFormatting sqref="F6:F12 F14:F18 F20:F21">
    <cfRule type="containsText" dxfId="28" priority="18" operator="containsText" text="T">
      <formula>NOT(ISERROR(SEARCH("T",F6)))</formula>
    </cfRule>
    <cfRule type="expression" dxfId="27" priority="21">
      <formula>$C6="T"</formula>
    </cfRule>
  </conditionalFormatting>
  <conditionalFormatting sqref="F13">
    <cfRule type="containsText" dxfId="26" priority="4" operator="containsText" text="T">
      <formula>NOT(ISERROR(SEARCH("T",F13)))</formula>
    </cfRule>
  </conditionalFormatting>
  <conditionalFormatting sqref="F19">
    <cfRule type="containsText" dxfId="25" priority="2" operator="containsText" text="T">
      <formula>NOT(ISERROR(SEARCH("T",F19)))</formula>
    </cfRule>
  </conditionalFormatting>
  <conditionalFormatting sqref="I6:I12 I14:I18 I20:I21">
    <cfRule type="containsText" dxfId="24" priority="17" operator="containsText" text="T">
      <formula>NOT(ISERROR(SEARCH("T",I6)))</formula>
    </cfRule>
    <cfRule type="expression" dxfId="23" priority="19">
      <formula>$F6="T"</formula>
    </cfRule>
    <cfRule type="expression" dxfId="22" priority="20">
      <formula>$C6="T"</formula>
    </cfRule>
  </conditionalFormatting>
  <conditionalFormatting sqref="I13">
    <cfRule type="containsText" dxfId="21" priority="3" operator="containsText" text="T">
      <formula>NOT(ISERROR(SEARCH("T",I13)))</formula>
    </cfRule>
  </conditionalFormatting>
  <conditionalFormatting sqref="I19">
    <cfRule type="containsText" dxfId="20" priority="1" operator="containsText" text="T">
      <formula>NOT(ISERROR(SEARCH("T",I19)))</formula>
    </cfRule>
  </conditionalFormatting>
  <conditionalFormatting sqref="M6:P21">
    <cfRule type="expression" dxfId="19" priority="13">
      <formula>$I6="T"</formula>
    </cfRule>
    <cfRule type="expression" dxfId="18" priority="14">
      <formula>$F6="T"</formula>
    </cfRule>
    <cfRule type="expression" dxfId="17" priority="15">
      <formula>$C6="T"</formula>
    </cfRule>
    <cfRule type="containsText" dxfId="16" priority="16" operator="containsText" text="T">
      <formula>NOT(ISERROR(SEARCH("T",M6)))</formula>
    </cfRule>
  </conditionalFormatting>
  <conditionalFormatting sqref="S6:S21">
    <cfRule type="cellIs" dxfId="15" priority="5" operator="greaterThan">
      <formula>1.2</formula>
    </cfRule>
    <cfRule type="expression" dxfId="14" priority="6">
      <formula>$P6="T"</formula>
    </cfRule>
    <cfRule type="expression" dxfId="13" priority="7">
      <formula>$O6="T"</formula>
    </cfRule>
    <cfRule type="expression" dxfId="12" priority="8">
      <formula>$N6="T"</formula>
    </cfRule>
    <cfRule type="expression" dxfId="11" priority="9">
      <formula>$M6="T"</formula>
    </cfRule>
    <cfRule type="expression" dxfId="10" priority="10">
      <formula>$I6="T"</formula>
    </cfRule>
    <cfRule type="expression" dxfId="9" priority="11">
      <formula>$F6="T"</formula>
    </cfRule>
    <cfRule type="expression" dxfId="8" priority="12">
      <formula>$C6="T"</formula>
    </cfRule>
  </conditionalFormatting>
  <dataValidations count="1">
    <dataValidation type="list" allowBlank="1" showInputMessage="1" showErrorMessage="1" sqref="M6:P21 F6:F21 I6:I21 C6:C21" xr:uid="{80CCFD84-E52A-48E3-B1C9-B11D003346B4}">
      <formula1>"Y,T"</formula1>
    </dataValidation>
  </dataValidations>
  <printOptions horizontalCentered="1"/>
  <pageMargins left="0.39305555555555599" right="0.39305555555555599" top="0.47152777777777799" bottom="0.39305555555555599" header="0.31388888888888899" footer="0.31388888888888899"/>
  <pageSetup paperSize="9" scale="63" orientation="landscape" r:id="rId1"/>
  <headerFooter>
    <oddHeader>&amp;RLampiran 5</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theme="7"/>
    <outlinePr summaryBelow="0" summaryRight="0"/>
  </sheetPr>
  <dimension ref="A1:H26"/>
  <sheetViews>
    <sheetView view="pageBreakPreview" zoomScale="80" zoomScaleNormal="90" zoomScaleSheetLayoutView="80" workbookViewId="0">
      <selection activeCell="G2" sqref="G2:H2"/>
    </sheetView>
  </sheetViews>
  <sheetFormatPr defaultColWidth="12.58203125" defaultRowHeight="15.75" customHeight="1"/>
  <cols>
    <col min="1" max="1" width="3.08203125" style="2" customWidth="1"/>
    <col min="2" max="2" width="2.83203125" style="2" customWidth="1"/>
    <col min="3" max="3" width="18.33203125" style="2" customWidth="1"/>
    <col min="4" max="4" width="27.08203125" style="2" customWidth="1"/>
    <col min="5" max="5" width="28.58203125" style="2" customWidth="1"/>
    <col min="6" max="6" width="29.83203125" style="2" customWidth="1"/>
    <col min="7" max="7" width="30.08203125" style="2" customWidth="1"/>
    <col min="8" max="8" width="27.58203125" style="2" customWidth="1"/>
    <col min="9" max="16384" width="12.58203125" style="2"/>
  </cols>
  <sheetData>
    <row r="1" spans="1:8" ht="70.400000000000006" customHeight="1" thickBot="1">
      <c r="A1" s="848" t="s">
        <v>670</v>
      </c>
      <c r="B1" s="849"/>
      <c r="C1" s="849"/>
      <c r="D1" s="849"/>
      <c r="E1" s="849"/>
      <c r="F1" s="849"/>
      <c r="G1" s="849"/>
      <c r="H1" s="850"/>
    </row>
    <row r="2" spans="1:8" ht="70.400000000000006" customHeight="1" thickBot="1">
      <c r="A2" s="851" t="s">
        <v>679</v>
      </c>
      <c r="B2" s="852"/>
      <c r="C2" s="852"/>
      <c r="D2" s="852"/>
      <c r="E2" s="852"/>
      <c r="F2" s="852"/>
      <c r="G2" s="103" t="s">
        <v>677</v>
      </c>
      <c r="H2" s="109" t="s">
        <v>676</v>
      </c>
    </row>
    <row r="3" spans="1:8" ht="15.75" customHeight="1">
      <c r="A3" s="104" t="s">
        <v>88</v>
      </c>
      <c r="B3" s="838" t="s">
        <v>614</v>
      </c>
      <c r="C3" s="839"/>
      <c r="D3" s="77" t="s">
        <v>111</v>
      </c>
      <c r="E3" s="77" t="s">
        <v>615</v>
      </c>
      <c r="F3" s="77" t="s">
        <v>616</v>
      </c>
      <c r="G3" s="77" t="s">
        <v>617</v>
      </c>
      <c r="H3" s="105" t="s">
        <v>618</v>
      </c>
    </row>
    <row r="4" spans="1:8" ht="28">
      <c r="A4" s="858" t="s">
        <v>97</v>
      </c>
      <c r="B4" s="869" t="s">
        <v>788</v>
      </c>
      <c r="C4" s="870"/>
      <c r="D4" s="228" t="s">
        <v>778</v>
      </c>
      <c r="E4" s="228" t="s">
        <v>777</v>
      </c>
      <c r="F4" s="228" t="s">
        <v>779</v>
      </c>
      <c r="G4" s="228" t="s">
        <v>780</v>
      </c>
      <c r="H4" s="452" t="s">
        <v>781</v>
      </c>
    </row>
    <row r="5" spans="1:8" ht="58">
      <c r="A5" s="859"/>
      <c r="B5" s="871"/>
      <c r="C5" s="872"/>
      <c r="D5" s="111" t="s">
        <v>684</v>
      </c>
      <c r="E5" s="111" t="s">
        <v>684</v>
      </c>
      <c r="F5" s="111" t="s">
        <v>684</v>
      </c>
      <c r="G5" s="111" t="s">
        <v>684</v>
      </c>
      <c r="H5" s="467" t="s">
        <v>684</v>
      </c>
    </row>
    <row r="6" spans="1:8" ht="15.75" customHeight="1">
      <c r="A6" s="858" t="s">
        <v>246</v>
      </c>
      <c r="B6" s="840" t="s">
        <v>619</v>
      </c>
      <c r="C6" s="841"/>
      <c r="D6" s="57"/>
      <c r="E6" s="57"/>
      <c r="F6" s="57"/>
      <c r="G6" s="57"/>
      <c r="H6" s="106"/>
    </row>
    <row r="7" spans="1:8" s="1" customFormat="1" ht="14.25" customHeight="1">
      <c r="A7" s="860"/>
      <c r="B7" s="861" t="s">
        <v>95</v>
      </c>
      <c r="C7" s="863" t="s">
        <v>685</v>
      </c>
      <c r="D7" s="110" t="s">
        <v>664</v>
      </c>
      <c r="E7" s="110" t="s">
        <v>664</v>
      </c>
      <c r="F7" s="110" t="s">
        <v>664</v>
      </c>
      <c r="G7" s="110" t="s">
        <v>664</v>
      </c>
      <c r="H7" s="468" t="s">
        <v>664</v>
      </c>
    </row>
    <row r="8" spans="1:8" s="1" customFormat="1" ht="14">
      <c r="A8" s="860"/>
      <c r="B8" s="862"/>
      <c r="C8" s="864"/>
      <c r="D8" s="110" t="s">
        <v>664</v>
      </c>
      <c r="E8" s="110" t="s">
        <v>664</v>
      </c>
      <c r="F8" s="110" t="s">
        <v>664</v>
      </c>
      <c r="G8" s="110" t="s">
        <v>664</v>
      </c>
      <c r="H8" s="468" t="s">
        <v>664</v>
      </c>
    </row>
    <row r="9" spans="1:8" s="1" customFormat="1" ht="14">
      <c r="A9" s="860"/>
      <c r="B9" s="862"/>
      <c r="C9" s="865"/>
      <c r="D9" s="110" t="s">
        <v>664</v>
      </c>
      <c r="E9" s="110" t="s">
        <v>664</v>
      </c>
      <c r="F9" s="110" t="s">
        <v>664</v>
      </c>
      <c r="G9" s="110" t="s">
        <v>664</v>
      </c>
      <c r="H9" s="468" t="s">
        <v>664</v>
      </c>
    </row>
    <row r="10" spans="1:8" s="1" customFormat="1" ht="14.25" customHeight="1">
      <c r="A10" s="860"/>
      <c r="B10" s="861" t="s">
        <v>96</v>
      </c>
      <c r="C10" s="866" t="s">
        <v>686</v>
      </c>
      <c r="D10" s="110" t="s">
        <v>664</v>
      </c>
      <c r="E10" s="110" t="s">
        <v>664</v>
      </c>
      <c r="F10" s="110" t="s">
        <v>664</v>
      </c>
      <c r="G10" s="110" t="s">
        <v>664</v>
      </c>
      <c r="H10" s="468" t="s">
        <v>664</v>
      </c>
    </row>
    <row r="11" spans="1:8" s="1" customFormat="1" ht="14">
      <c r="A11" s="860"/>
      <c r="B11" s="862"/>
      <c r="C11" s="867"/>
      <c r="D11" s="110" t="s">
        <v>664</v>
      </c>
      <c r="E11" s="110" t="s">
        <v>664</v>
      </c>
      <c r="F11" s="110" t="s">
        <v>664</v>
      </c>
      <c r="G11" s="110" t="s">
        <v>664</v>
      </c>
      <c r="H11" s="468" t="s">
        <v>664</v>
      </c>
    </row>
    <row r="12" spans="1:8" s="1" customFormat="1" ht="14">
      <c r="A12" s="860"/>
      <c r="B12" s="862"/>
      <c r="C12" s="868"/>
      <c r="D12" s="110" t="s">
        <v>664</v>
      </c>
      <c r="E12" s="110" t="s">
        <v>664</v>
      </c>
      <c r="F12" s="110" t="s">
        <v>664</v>
      </c>
      <c r="G12" s="110" t="s">
        <v>664</v>
      </c>
      <c r="H12" s="468" t="s">
        <v>664</v>
      </c>
    </row>
    <row r="13" spans="1:8" s="1" customFormat="1" ht="14">
      <c r="A13" s="107"/>
      <c r="B13" s="58"/>
      <c r="C13" s="59"/>
      <c r="D13" s="59"/>
      <c r="E13" s="59"/>
      <c r="F13" s="59"/>
      <c r="G13" s="59"/>
      <c r="H13" s="108"/>
    </row>
    <row r="14" spans="1:8" ht="15.75" customHeight="1">
      <c r="A14" s="842" t="s">
        <v>687</v>
      </c>
      <c r="B14" s="843"/>
      <c r="C14" s="843"/>
      <c r="D14" s="843"/>
      <c r="E14" s="843"/>
      <c r="F14" s="843"/>
      <c r="G14" s="843"/>
      <c r="H14" s="844"/>
    </row>
    <row r="15" spans="1:8" ht="36.75" customHeight="1">
      <c r="A15" s="845" t="s">
        <v>688</v>
      </c>
      <c r="B15" s="846"/>
      <c r="C15" s="846"/>
      <c r="D15" s="846"/>
      <c r="E15" s="846"/>
      <c r="F15" s="846"/>
      <c r="G15" s="846"/>
      <c r="H15" s="847"/>
    </row>
    <row r="16" spans="1:8" ht="15.75" customHeight="1">
      <c r="A16" s="842" t="s">
        <v>621</v>
      </c>
      <c r="B16" s="843"/>
      <c r="C16" s="843"/>
      <c r="D16" s="843"/>
      <c r="E16" s="843"/>
      <c r="F16" s="843"/>
      <c r="G16" s="843"/>
      <c r="H16" s="844"/>
    </row>
    <row r="17" spans="1:8" ht="14">
      <c r="A17" s="853" t="s">
        <v>682</v>
      </c>
      <c r="B17" s="854"/>
      <c r="C17" s="854"/>
      <c r="D17" s="854"/>
      <c r="E17" s="854"/>
      <c r="F17" s="854"/>
      <c r="G17" s="854"/>
      <c r="H17" s="855"/>
    </row>
    <row r="18" spans="1:8" ht="15" customHeight="1" thickBot="1">
      <c r="A18" s="856" t="s">
        <v>683</v>
      </c>
      <c r="B18" s="857"/>
      <c r="C18" s="857"/>
      <c r="D18" s="857"/>
      <c r="E18" s="857"/>
      <c r="F18" s="250" t="s">
        <v>130</v>
      </c>
      <c r="G18" s="251"/>
      <c r="H18" s="252"/>
    </row>
    <row r="19" spans="1:8" ht="15.75" customHeight="1">
      <c r="A19" s="469"/>
      <c r="H19" s="470"/>
    </row>
    <row r="20" spans="1:8" ht="15.75" customHeight="1">
      <c r="A20" s="469"/>
      <c r="C20" s="836" t="s">
        <v>102</v>
      </c>
      <c r="D20" s="836"/>
      <c r="E20" s="836"/>
      <c r="F20" s="235" t="s">
        <v>796</v>
      </c>
      <c r="H20" s="470"/>
    </row>
    <row r="21" spans="1:8" ht="15.75" customHeight="1">
      <c r="A21" s="469"/>
      <c r="C21" s="837" t="s">
        <v>802</v>
      </c>
      <c r="D21" s="837"/>
      <c r="E21" s="837"/>
      <c r="F21" s="237" t="s">
        <v>130</v>
      </c>
      <c r="H21" s="470"/>
    </row>
    <row r="22" spans="1:8" ht="15.75" customHeight="1">
      <c r="A22" s="469"/>
      <c r="C22" s="837" t="s">
        <v>803</v>
      </c>
      <c r="D22" s="837"/>
      <c r="E22" s="837"/>
      <c r="F22" s="237" t="s">
        <v>131</v>
      </c>
      <c r="H22" s="470"/>
    </row>
    <row r="23" spans="1:8" ht="15.75" customHeight="1">
      <c r="A23" s="469"/>
      <c r="C23" s="837" t="s">
        <v>804</v>
      </c>
      <c r="D23" s="837"/>
      <c r="E23" s="837"/>
      <c r="F23" s="237" t="s">
        <v>132</v>
      </c>
      <c r="H23" s="470"/>
    </row>
    <row r="24" spans="1:8" ht="15.75" customHeight="1">
      <c r="A24" s="469"/>
      <c r="C24" s="837" t="s">
        <v>805</v>
      </c>
      <c r="D24" s="837"/>
      <c r="E24" s="837"/>
      <c r="F24" s="237" t="s">
        <v>133</v>
      </c>
      <c r="H24" s="470"/>
    </row>
    <row r="25" spans="1:8" ht="15.75" customHeight="1">
      <c r="A25" s="469"/>
      <c r="C25" s="837" t="s">
        <v>806</v>
      </c>
      <c r="D25" s="837"/>
      <c r="E25" s="837"/>
      <c r="F25" s="237" t="s">
        <v>99</v>
      </c>
      <c r="H25" s="470"/>
    </row>
    <row r="26" spans="1:8" ht="15.75" customHeight="1" thickBot="1">
      <c r="A26" s="471"/>
      <c r="B26" s="472"/>
      <c r="C26" s="472"/>
      <c r="D26" s="472"/>
      <c r="E26" s="472"/>
      <c r="F26" s="472"/>
      <c r="G26" s="472"/>
      <c r="H26" s="473"/>
    </row>
  </sheetData>
  <mergeCells count="22">
    <mergeCell ref="A16:H16"/>
    <mergeCell ref="A17:H17"/>
    <mergeCell ref="A18:E18"/>
    <mergeCell ref="A4:A5"/>
    <mergeCell ref="A6:A12"/>
    <mergeCell ref="B7:B9"/>
    <mergeCell ref="B10:B12"/>
    <mergeCell ref="C7:C9"/>
    <mergeCell ref="C10:C12"/>
    <mergeCell ref="B4:C5"/>
    <mergeCell ref="B3:C3"/>
    <mergeCell ref="B6:C6"/>
    <mergeCell ref="A14:H14"/>
    <mergeCell ref="A15:H15"/>
    <mergeCell ref="A1:H1"/>
    <mergeCell ref="A2:F2"/>
    <mergeCell ref="C20:E20"/>
    <mergeCell ref="C25:E25"/>
    <mergeCell ref="C24:E24"/>
    <mergeCell ref="C23:E23"/>
    <mergeCell ref="C22:E22"/>
    <mergeCell ref="C21:E21"/>
  </mergeCells>
  <dataValidations count="2">
    <dataValidation type="list" allowBlank="1" showInputMessage="1" showErrorMessage="1" sqref="F18" xr:uid="{00000000-0002-0000-1100-000000000000}">
      <formula1>"A,B,C,D,E"</formula1>
    </dataValidation>
    <dataValidation type="list" allowBlank="1" showInputMessage="1" showErrorMessage="1" sqref="D4:H4" xr:uid="{00000000-0002-0000-1100-000001000000}">
      <formula1>"Wajar Tanpa Pengecualian,Wajar Tanpa Pengecualian (dengan paragraf penjelas),Wajar Dengan Pengecualian,Tidak Wajar,Tidak Memberikan Pendapat"</formula1>
    </dataValidation>
  </dataValidations>
  <pageMargins left="0.35416666666666702" right="0.235416666666667" top="0.59027777777777801" bottom="0.47152777777777799" header="0.31388888888888899" footer="0.31388888888888899"/>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7"/>
    <outlinePr summaryBelow="0" summaryRight="0"/>
  </sheetPr>
  <dimension ref="A1:G19"/>
  <sheetViews>
    <sheetView view="pageBreakPreview" zoomScale="70" zoomScaleNormal="100" zoomScaleSheetLayoutView="70" workbookViewId="0">
      <selection activeCell="C12" sqref="C12"/>
    </sheetView>
  </sheetViews>
  <sheetFormatPr defaultColWidth="12.58203125" defaultRowHeight="15.75" customHeight="1"/>
  <cols>
    <col min="1" max="1" width="4.08203125" style="60" customWidth="1"/>
    <col min="2" max="2" width="24.58203125" style="60" customWidth="1"/>
    <col min="3" max="6" width="25.58203125" style="60" customWidth="1"/>
    <col min="7" max="7" width="29" style="60" customWidth="1"/>
    <col min="8" max="16384" width="12.58203125" style="60"/>
  </cols>
  <sheetData>
    <row r="1" spans="1:7" s="2" customFormat="1" ht="69.75" customHeight="1" thickBot="1">
      <c r="A1" s="848" t="s">
        <v>670</v>
      </c>
      <c r="B1" s="849"/>
      <c r="C1" s="849"/>
      <c r="D1" s="849"/>
      <c r="E1" s="849"/>
      <c r="F1" s="849"/>
      <c r="G1" s="849"/>
    </row>
    <row r="2" spans="1:7" s="2" customFormat="1" ht="57.75" customHeight="1" thickBot="1">
      <c r="A2" s="851" t="s">
        <v>680</v>
      </c>
      <c r="B2" s="852"/>
      <c r="C2" s="852"/>
      <c r="D2" s="852"/>
      <c r="E2" s="852"/>
      <c r="F2" s="103" t="s">
        <v>677</v>
      </c>
      <c r="G2" s="109" t="s">
        <v>676</v>
      </c>
    </row>
    <row r="3" spans="1:7" s="2" customFormat="1" ht="15.75" customHeight="1">
      <c r="A3" s="878" t="s">
        <v>614</v>
      </c>
      <c r="B3" s="879"/>
      <c r="C3" s="56" t="s">
        <v>111</v>
      </c>
      <c r="D3" s="56" t="s">
        <v>615</v>
      </c>
      <c r="E3" s="56" t="s">
        <v>616</v>
      </c>
      <c r="F3" s="56" t="s">
        <v>617</v>
      </c>
      <c r="G3" s="56" t="s">
        <v>618</v>
      </c>
    </row>
    <row r="4" spans="1:7" s="2" customFormat="1" ht="82.4" customHeight="1">
      <c r="A4" s="228" t="s">
        <v>97</v>
      </c>
      <c r="B4" s="233" t="s">
        <v>787</v>
      </c>
      <c r="C4" s="228" t="str">
        <f>'KK 6'!D4</f>
        <v>Wajar Tanpa Pengecualian</v>
      </c>
      <c r="D4" s="228" t="str">
        <f>'KK 6'!E4</f>
        <v>Wajar Tanpa Pengecualian (dengan paragraf penjelas)</v>
      </c>
      <c r="E4" s="228" t="str">
        <f>'KK 6'!F4</f>
        <v>Wajar Dengan Pengecualian</v>
      </c>
      <c r="F4" s="228" t="str">
        <f>'KK 6'!G4</f>
        <v>Tidak Wajar</v>
      </c>
      <c r="G4" s="228" t="str">
        <f>'KK 6'!H4</f>
        <v>Tidak Memberikan Pendapat</v>
      </c>
    </row>
    <row r="5" spans="1:7" s="1" customFormat="1" ht="57" customHeight="1">
      <c r="A5" s="876" t="s">
        <v>246</v>
      </c>
      <c r="B5" s="874" t="s">
        <v>790</v>
      </c>
      <c r="C5" s="232" t="s">
        <v>785</v>
      </c>
      <c r="D5" s="232" t="s">
        <v>785</v>
      </c>
      <c r="E5" s="232" t="s">
        <v>785</v>
      </c>
      <c r="F5" s="232" t="s">
        <v>785</v>
      </c>
      <c r="G5" s="232" t="s">
        <v>785</v>
      </c>
    </row>
    <row r="6" spans="1:7" s="1" customFormat="1" ht="13.75" customHeight="1">
      <c r="A6" s="876"/>
      <c r="B6" s="874"/>
      <c r="C6" s="228" t="s">
        <v>782</v>
      </c>
      <c r="D6" s="228" t="s">
        <v>783</v>
      </c>
      <c r="E6" s="228" t="s">
        <v>783</v>
      </c>
      <c r="F6" s="228" t="s">
        <v>784</v>
      </c>
      <c r="G6" s="228" t="s">
        <v>782</v>
      </c>
    </row>
    <row r="7" spans="1:7" s="1" customFormat="1" ht="57" customHeight="1">
      <c r="A7" s="876"/>
      <c r="B7" s="874"/>
      <c r="C7" s="232" t="s">
        <v>786</v>
      </c>
      <c r="D7" s="232" t="s">
        <v>786</v>
      </c>
      <c r="E7" s="232" t="s">
        <v>786</v>
      </c>
      <c r="F7" s="232" t="s">
        <v>786</v>
      </c>
      <c r="G7" s="232" t="s">
        <v>786</v>
      </c>
    </row>
    <row r="8" spans="1:7" s="1" customFormat="1" ht="13.75" customHeight="1">
      <c r="A8" s="877"/>
      <c r="B8" s="875"/>
      <c r="C8" s="228" t="s">
        <v>784</v>
      </c>
      <c r="D8" s="228" t="s">
        <v>782</v>
      </c>
      <c r="E8" s="228" t="s">
        <v>784</v>
      </c>
      <c r="F8" s="228" t="s">
        <v>782</v>
      </c>
      <c r="G8" s="228" t="s">
        <v>783</v>
      </c>
    </row>
    <row r="9" spans="1:7" s="1" customFormat="1" ht="15.75" customHeight="1">
      <c r="A9" s="880" t="s">
        <v>621</v>
      </c>
      <c r="B9" s="881"/>
      <c r="C9" s="881"/>
      <c r="D9" s="881"/>
      <c r="E9" s="881"/>
      <c r="F9" s="881"/>
      <c r="G9" s="881"/>
    </row>
    <row r="10" spans="1:7" s="2" customFormat="1" ht="54" customHeight="1">
      <c r="A10" s="853" t="s">
        <v>768</v>
      </c>
      <c r="B10" s="882"/>
      <c r="C10" s="882"/>
      <c r="D10" s="882"/>
      <c r="E10" s="882"/>
      <c r="F10" s="882"/>
      <c r="G10" s="882"/>
    </row>
    <row r="11" spans="1:7" s="2" customFormat="1" ht="14.5">
      <c r="A11" s="853" t="s">
        <v>622</v>
      </c>
      <c r="B11" s="854"/>
      <c r="C11" s="854"/>
      <c r="D11" s="854"/>
      <c r="E11" s="253"/>
      <c r="F11" s="253"/>
      <c r="G11" s="253"/>
    </row>
    <row r="12" spans="1:7" s="2" customFormat="1" ht="14.5">
      <c r="A12" s="246"/>
      <c r="B12" s="254" t="s">
        <v>765</v>
      </c>
      <c r="C12" s="234" t="s">
        <v>130</v>
      </c>
      <c r="D12" s="253"/>
      <c r="E12" s="253"/>
      <c r="F12" s="253"/>
      <c r="G12" s="253"/>
    </row>
    <row r="14" spans="1:7" ht="15.75" customHeight="1">
      <c r="B14" s="873" t="s">
        <v>102</v>
      </c>
      <c r="C14" s="873"/>
      <c r="D14" s="873"/>
      <c r="E14" s="235" t="s">
        <v>796</v>
      </c>
    </row>
    <row r="15" spans="1:7" ht="31.4" customHeight="1">
      <c r="B15" s="837" t="s">
        <v>797</v>
      </c>
      <c r="C15" s="837"/>
      <c r="D15" s="837"/>
      <c r="E15" s="236" t="s">
        <v>130</v>
      </c>
    </row>
    <row r="16" spans="1:7" ht="30.65" customHeight="1">
      <c r="B16" s="837" t="s">
        <v>798</v>
      </c>
      <c r="C16" s="837"/>
      <c r="D16" s="837"/>
      <c r="E16" s="236" t="s">
        <v>131</v>
      </c>
    </row>
    <row r="17" spans="2:5" ht="15.75" customHeight="1">
      <c r="B17" s="837" t="s">
        <v>799</v>
      </c>
      <c r="C17" s="837"/>
      <c r="D17" s="837"/>
      <c r="E17" s="236" t="s">
        <v>132</v>
      </c>
    </row>
    <row r="18" spans="2:5" ht="15.75" customHeight="1">
      <c r="B18" s="837" t="s">
        <v>800</v>
      </c>
      <c r="C18" s="837"/>
      <c r="D18" s="837"/>
      <c r="E18" s="236" t="s">
        <v>133</v>
      </c>
    </row>
    <row r="19" spans="2:5" ht="15.75" customHeight="1">
      <c r="B19" s="837" t="s">
        <v>801</v>
      </c>
      <c r="C19" s="837"/>
      <c r="D19" s="837"/>
      <c r="E19" s="236" t="s">
        <v>99</v>
      </c>
    </row>
  </sheetData>
  <mergeCells count="14">
    <mergeCell ref="A11:D11"/>
    <mergeCell ref="B5:B8"/>
    <mergeCell ref="A5:A8"/>
    <mergeCell ref="A1:G1"/>
    <mergeCell ref="A2:E2"/>
    <mergeCell ref="A3:B3"/>
    <mergeCell ref="A9:G9"/>
    <mergeCell ref="A10:G10"/>
    <mergeCell ref="B14:D14"/>
    <mergeCell ref="B19:D19"/>
    <mergeCell ref="B18:D18"/>
    <mergeCell ref="B17:D17"/>
    <mergeCell ref="B16:D16"/>
    <mergeCell ref="B15:D15"/>
  </mergeCells>
  <dataValidations count="3">
    <dataValidation type="list" allowBlank="1" showInputMessage="1" showErrorMessage="1" sqref="C12" xr:uid="{00000000-0002-0000-1200-000000000000}">
      <formula1>"A,B,C,D,E"</formula1>
    </dataValidation>
    <dataValidation type="list" allowBlank="1" showInputMessage="1" showErrorMessage="1" sqref="C4:G4" xr:uid="{00000000-0002-0000-1200-000001000000}">
      <formula1>"Wajar Tanpa Pengecualian,Wajar Tanpa Pengecualian (dengan paragraf penjelas),Wajar Dengan Pengecualian,Tidak Wajar,Tidak Memberikan Pendapat"</formula1>
    </dataValidation>
    <dataValidation type="list" allowBlank="1" showInputMessage="1" showErrorMessage="1" sqref="C6:G6 C8:G8" xr:uid="{00000000-0002-0000-1200-000002000000}">
      <formula1>"Keamanan Administrasi,Keamanan Fisik,Keamanan Hukum"</formula1>
    </dataValidation>
  </dataValidations>
  <pageMargins left="0.4" right="0.31388888888888899" top="0.359027777777778" bottom="0.4" header="0.179166666666667" footer="0.179166666666667"/>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pageSetUpPr fitToPage="1"/>
  </sheetPr>
  <dimension ref="A1:J52"/>
  <sheetViews>
    <sheetView view="pageBreakPreview" topLeftCell="A16" zoomScale="70" zoomScaleNormal="110" zoomScaleSheetLayoutView="70" workbookViewId="0">
      <selection activeCell="L14" sqref="L14"/>
    </sheetView>
  </sheetViews>
  <sheetFormatPr defaultColWidth="10.58203125" defaultRowHeight="15.5"/>
  <cols>
    <col min="1" max="1" width="6.08203125" style="403" customWidth="1"/>
    <col min="2" max="2" width="3.83203125" style="403" customWidth="1"/>
    <col min="3" max="3" width="4" style="401" customWidth="1"/>
    <col min="4" max="4" width="48.58203125" style="112" customWidth="1"/>
    <col min="5" max="5" width="7.83203125" style="112" customWidth="1"/>
    <col min="6" max="6" width="7.08203125" style="401" customWidth="1"/>
    <col min="7" max="7" width="8.83203125" style="401" customWidth="1"/>
    <col min="8" max="8" width="12.83203125" style="401" customWidth="1"/>
    <col min="9" max="9" width="8.83203125" style="398" customWidth="1"/>
    <col min="10" max="16384" width="10.58203125" style="398"/>
  </cols>
  <sheetData>
    <row r="1" spans="1:10" ht="66.650000000000006" customHeight="1" thickBot="1">
      <c r="A1" s="633" t="s">
        <v>668</v>
      </c>
      <c r="B1" s="634"/>
      <c r="C1" s="634"/>
      <c r="D1" s="634"/>
      <c r="E1" s="634"/>
      <c r="F1" s="634"/>
      <c r="G1" s="634"/>
      <c r="H1" s="634"/>
      <c r="I1" s="635"/>
    </row>
    <row r="2" spans="1:10" ht="77.900000000000006" customHeight="1" thickBot="1">
      <c r="A2" s="636" t="s">
        <v>669</v>
      </c>
      <c r="B2" s="637"/>
      <c r="C2" s="637"/>
      <c r="D2" s="637"/>
      <c r="E2" s="638" t="s">
        <v>677</v>
      </c>
      <c r="F2" s="638"/>
      <c r="G2" s="638"/>
      <c r="H2" s="399" t="s">
        <v>676</v>
      </c>
      <c r="I2" s="400"/>
    </row>
    <row r="4" spans="1:10">
      <c r="A4" s="406" t="s">
        <v>772</v>
      </c>
      <c r="B4" s="406"/>
      <c r="C4" s="406"/>
      <c r="D4" s="406"/>
      <c r="E4" s="406"/>
      <c r="F4" s="407"/>
      <c r="G4" s="407"/>
      <c r="H4" s="407"/>
      <c r="I4" s="408"/>
    </row>
    <row r="5" spans="1:10" ht="15.65" customHeight="1">
      <c r="A5" s="639" t="s">
        <v>88</v>
      </c>
      <c r="B5" s="641" t="s">
        <v>89</v>
      </c>
      <c r="C5" s="641"/>
      <c r="D5" s="641"/>
      <c r="E5" s="642" t="s">
        <v>90</v>
      </c>
      <c r="F5" s="642" t="s">
        <v>91</v>
      </c>
      <c r="G5" s="642" t="s">
        <v>92</v>
      </c>
      <c r="H5" s="642" t="s">
        <v>0</v>
      </c>
      <c r="I5" s="645" t="s">
        <v>93</v>
      </c>
    </row>
    <row r="6" spans="1:10">
      <c r="A6" s="640"/>
      <c r="B6" s="641"/>
      <c r="C6" s="641"/>
      <c r="D6" s="641"/>
      <c r="E6" s="643"/>
      <c r="F6" s="643"/>
      <c r="G6" s="644"/>
      <c r="H6" s="643"/>
      <c r="I6" s="646"/>
    </row>
    <row r="7" spans="1:10">
      <c r="A7" s="409" t="s">
        <v>94</v>
      </c>
      <c r="B7" s="410" t="s">
        <v>105</v>
      </c>
      <c r="C7" s="411"/>
      <c r="D7" s="412"/>
      <c r="E7" s="413"/>
      <c r="F7" s="413"/>
      <c r="G7" s="414">
        <v>0.5</v>
      </c>
      <c r="H7" s="415">
        <f>AVERAGE(H8:H12)</f>
        <v>1</v>
      </c>
      <c r="I7" s="416">
        <f>G7*H7</f>
        <v>0.5</v>
      </c>
      <c r="J7" s="402"/>
    </row>
    <row r="8" spans="1:10">
      <c r="A8" s="417"/>
      <c r="B8" s="418" t="s">
        <v>95</v>
      </c>
      <c r="C8" s="649" t="s">
        <v>828</v>
      </c>
      <c r="D8" s="649"/>
      <c r="E8" s="164">
        <v>1.1000000000000001</v>
      </c>
      <c r="F8" s="164" t="s">
        <v>99</v>
      </c>
      <c r="G8" s="419"/>
      <c r="H8" s="420">
        <f>'KKE 1.1 SASTRA PEMDA'!E52</f>
        <v>1</v>
      </c>
      <c r="I8" s="421"/>
      <c r="J8" s="402"/>
    </row>
    <row r="9" spans="1:10">
      <c r="A9" s="417"/>
      <c r="B9" s="418" t="s">
        <v>96</v>
      </c>
      <c r="C9" s="649" t="s">
        <v>832</v>
      </c>
      <c r="D9" s="649"/>
      <c r="E9" s="164">
        <v>1.1000000000000001</v>
      </c>
      <c r="F9" s="164" t="s">
        <v>836</v>
      </c>
      <c r="G9" s="419"/>
      <c r="H9" s="420">
        <f>'KKE 1.1 SASTRA PEMDA'!F52</f>
        <v>1</v>
      </c>
      <c r="I9" s="421"/>
      <c r="J9" s="402"/>
    </row>
    <row r="10" spans="1:10">
      <c r="A10" s="417"/>
      <c r="B10" s="418" t="s">
        <v>826</v>
      </c>
      <c r="C10" s="649" t="s">
        <v>833</v>
      </c>
      <c r="D10" s="649"/>
      <c r="E10" s="164">
        <v>1.1000000000000001</v>
      </c>
      <c r="F10" s="164" t="s">
        <v>837</v>
      </c>
      <c r="G10" s="419"/>
      <c r="H10" s="420">
        <f>'KKE 1.1 SASTRA PEMDA'!G52</f>
        <v>1</v>
      </c>
      <c r="I10" s="421"/>
      <c r="J10" s="402"/>
    </row>
    <row r="11" spans="1:10">
      <c r="A11" s="417"/>
      <c r="B11" s="418" t="s">
        <v>827</v>
      </c>
      <c r="C11" s="649" t="s">
        <v>834</v>
      </c>
      <c r="D11" s="649"/>
      <c r="E11" s="164">
        <v>1.1000000000000001</v>
      </c>
      <c r="F11" s="164" t="s">
        <v>838</v>
      </c>
      <c r="G11" s="419"/>
      <c r="H11" s="420">
        <f>'KKE 1.1 SASTRA PEMDA'!H52</f>
        <v>1</v>
      </c>
      <c r="I11" s="421"/>
      <c r="J11" s="402"/>
    </row>
    <row r="12" spans="1:10">
      <c r="A12" s="417"/>
      <c r="B12" s="418" t="s">
        <v>829</v>
      </c>
      <c r="C12" s="649" t="s">
        <v>835</v>
      </c>
      <c r="D12" s="649"/>
      <c r="E12" s="164">
        <v>1.1000000000000001</v>
      </c>
      <c r="F12" s="164" t="s">
        <v>97</v>
      </c>
      <c r="G12" s="419"/>
      <c r="H12" s="420">
        <f>'KKE 1.1 SASTRA PEMDA'!I52</f>
        <v>1</v>
      </c>
      <c r="I12" s="421"/>
      <c r="J12" s="402"/>
    </row>
    <row r="13" spans="1:10">
      <c r="A13" s="422" t="s">
        <v>100</v>
      </c>
      <c r="B13" s="410" t="s">
        <v>1155</v>
      </c>
      <c r="C13" s="423"/>
      <c r="D13" s="424"/>
      <c r="E13" s="425"/>
      <c r="F13" s="426"/>
      <c r="G13" s="414">
        <v>0.5</v>
      </c>
      <c r="H13" s="415">
        <f>AVERAGE(H14:H18)</f>
        <v>1</v>
      </c>
      <c r="I13" s="416">
        <f>G13*H13</f>
        <v>0.5</v>
      </c>
    </row>
    <row r="14" spans="1:10">
      <c r="A14" s="427"/>
      <c r="B14" s="418" t="s">
        <v>95</v>
      </c>
      <c r="C14" s="649" t="s">
        <v>1156</v>
      </c>
      <c r="D14" s="649"/>
      <c r="E14" s="428">
        <v>1.2</v>
      </c>
      <c r="F14" s="23" t="s">
        <v>97</v>
      </c>
      <c r="G14" s="419"/>
      <c r="H14" s="420">
        <f>'KKE 1.2 SASARAN OPD'!I12</f>
        <v>1</v>
      </c>
      <c r="I14" s="421"/>
    </row>
    <row r="15" spans="1:10" ht="31.75" customHeight="1">
      <c r="A15" s="427"/>
      <c r="B15" s="418" t="s">
        <v>96</v>
      </c>
      <c r="C15" s="649" t="s">
        <v>1157</v>
      </c>
      <c r="D15" s="649"/>
      <c r="E15" s="428">
        <v>1.2</v>
      </c>
      <c r="F15" s="23" t="s">
        <v>839</v>
      </c>
      <c r="G15" s="419"/>
      <c r="H15" s="420">
        <f>'KKE 1.2 SASARAN OPD'!J12</f>
        <v>1</v>
      </c>
      <c r="I15" s="421"/>
    </row>
    <row r="16" spans="1:10">
      <c r="A16" s="427"/>
      <c r="B16" s="418" t="s">
        <v>826</v>
      </c>
      <c r="C16" s="649" t="s">
        <v>833</v>
      </c>
      <c r="D16" s="649"/>
      <c r="E16" s="428">
        <v>1.2</v>
      </c>
      <c r="F16" s="23" t="s">
        <v>844</v>
      </c>
      <c r="G16" s="419"/>
      <c r="H16" s="420">
        <f>'KKE 1.2 SASARAN OPD'!K12</f>
        <v>1</v>
      </c>
      <c r="I16" s="421"/>
    </row>
    <row r="17" spans="1:10">
      <c r="A17" s="427"/>
      <c r="B17" s="418" t="s">
        <v>827</v>
      </c>
      <c r="C17" s="649" t="s">
        <v>834</v>
      </c>
      <c r="D17" s="649"/>
      <c r="E17" s="428">
        <v>1.2</v>
      </c>
      <c r="F17" s="23" t="s">
        <v>845</v>
      </c>
      <c r="G17" s="419"/>
      <c r="H17" s="420">
        <f>'KKE 1.2 SASARAN OPD'!L12</f>
        <v>1</v>
      </c>
      <c r="I17" s="421"/>
    </row>
    <row r="18" spans="1:10">
      <c r="A18" s="427"/>
      <c r="B18" s="418" t="s">
        <v>829</v>
      </c>
      <c r="C18" s="649" t="s">
        <v>835</v>
      </c>
      <c r="D18" s="649"/>
      <c r="E18" s="428">
        <v>1.2</v>
      </c>
      <c r="F18" s="23" t="s">
        <v>846</v>
      </c>
      <c r="G18" s="419"/>
      <c r="H18" s="420">
        <f>'KKE 1.2 SASARAN OPD'!M12</f>
        <v>1</v>
      </c>
      <c r="I18" s="421"/>
    </row>
    <row r="19" spans="1:10" ht="18" customHeight="1">
      <c r="A19" s="429"/>
      <c r="B19" s="430"/>
      <c r="C19" s="631" t="s">
        <v>93</v>
      </c>
      <c r="D19" s="632"/>
      <c r="E19" s="431"/>
      <c r="F19" s="23"/>
      <c r="G19" s="432"/>
      <c r="H19" s="433"/>
      <c r="I19" s="434">
        <f>I7+I13</f>
        <v>1</v>
      </c>
    </row>
    <row r="20" spans="1:10" ht="18" customHeight="1">
      <c r="A20" s="429"/>
      <c r="B20" s="430"/>
      <c r="C20" s="631" t="s">
        <v>98</v>
      </c>
      <c r="D20" s="632"/>
      <c r="E20" s="431"/>
      <c r="F20" s="23"/>
      <c r="G20" s="432"/>
      <c r="H20" s="433"/>
      <c r="I20" s="435">
        <f>(IF(I19&gt;=90%,"5",IF(I19&gt;=80%,"4",IF(I19&gt;=70%,"3",IF(I19&gt;=60%,"2","1")))))*1</f>
        <v>5</v>
      </c>
    </row>
    <row r="21" spans="1:10">
      <c r="A21" s="436"/>
      <c r="B21" s="436"/>
      <c r="C21" s="407"/>
      <c r="D21" s="437"/>
      <c r="E21" s="437"/>
      <c r="F21" s="407"/>
      <c r="G21" s="407"/>
      <c r="H21" s="438"/>
      <c r="I21" s="408"/>
    </row>
    <row r="22" spans="1:10">
      <c r="A22" s="436"/>
      <c r="B22" s="436"/>
      <c r="C22" s="407"/>
      <c r="D22" s="437"/>
      <c r="E22" s="437"/>
      <c r="F22" s="407"/>
      <c r="G22" s="407"/>
      <c r="H22" s="438"/>
      <c r="I22" s="408"/>
    </row>
    <row r="23" spans="1:10">
      <c r="A23" s="406" t="s">
        <v>690</v>
      </c>
      <c r="B23" s="406"/>
      <c r="C23" s="406"/>
      <c r="D23" s="406"/>
      <c r="E23" s="406"/>
      <c r="F23" s="407"/>
      <c r="G23" s="407"/>
      <c r="H23" s="438"/>
      <c r="I23" s="408"/>
    </row>
    <row r="24" spans="1:10" ht="16.399999999999999" customHeight="1">
      <c r="A24" s="639" t="s">
        <v>88</v>
      </c>
      <c r="B24" s="641" t="s">
        <v>89</v>
      </c>
      <c r="C24" s="641"/>
      <c r="D24" s="641"/>
      <c r="E24" s="642" t="s">
        <v>90</v>
      </c>
      <c r="F24" s="642" t="s">
        <v>91</v>
      </c>
      <c r="G24" s="642" t="s">
        <v>92</v>
      </c>
      <c r="H24" s="647" t="s">
        <v>0</v>
      </c>
      <c r="I24" s="645" t="s">
        <v>93</v>
      </c>
    </row>
    <row r="25" spans="1:10">
      <c r="A25" s="640"/>
      <c r="B25" s="641"/>
      <c r="C25" s="641"/>
      <c r="D25" s="641"/>
      <c r="E25" s="643"/>
      <c r="F25" s="643"/>
      <c r="G25" s="643"/>
      <c r="H25" s="648"/>
      <c r="I25" s="646"/>
    </row>
    <row r="26" spans="1:10">
      <c r="A26" s="417" t="s">
        <v>94</v>
      </c>
      <c r="B26" s="127" t="s">
        <v>849</v>
      </c>
      <c r="C26" s="127"/>
      <c r="D26" s="127"/>
      <c r="E26" s="439"/>
      <c r="F26" s="440"/>
      <c r="G26" s="415">
        <f>1/3</f>
        <v>0.33333333333333331</v>
      </c>
      <c r="H26" s="415">
        <f>AVERAGE(H27:H31)</f>
        <v>1</v>
      </c>
      <c r="I26" s="416">
        <f>G26*H26</f>
        <v>0.33333333333333331</v>
      </c>
    </row>
    <row r="27" spans="1:10">
      <c r="A27" s="417"/>
      <c r="B27" s="418" t="s">
        <v>95</v>
      </c>
      <c r="C27" s="650" t="s">
        <v>850</v>
      </c>
      <c r="D27" s="651"/>
      <c r="E27" s="164">
        <v>2.1</v>
      </c>
      <c r="F27" s="23" t="s">
        <v>845</v>
      </c>
      <c r="G27" s="419"/>
      <c r="H27" s="420">
        <f>'KKE 2.1 PROGRAM'!L13</f>
        <v>1</v>
      </c>
      <c r="I27" s="421"/>
      <c r="J27" s="402"/>
    </row>
    <row r="28" spans="1:10" ht="30.65" customHeight="1">
      <c r="A28" s="427"/>
      <c r="B28" s="418" t="s">
        <v>96</v>
      </c>
      <c r="C28" s="649" t="s">
        <v>851</v>
      </c>
      <c r="D28" s="649"/>
      <c r="E28" s="164">
        <v>2.1</v>
      </c>
      <c r="F28" s="23" t="s">
        <v>846</v>
      </c>
      <c r="G28" s="419"/>
      <c r="H28" s="420">
        <f>'KKE 2.1 PROGRAM'!M13</f>
        <v>1</v>
      </c>
      <c r="I28" s="421"/>
    </row>
    <row r="29" spans="1:10">
      <c r="A29" s="417"/>
      <c r="B29" s="418" t="s">
        <v>826</v>
      </c>
      <c r="C29" s="650" t="s">
        <v>833</v>
      </c>
      <c r="D29" s="651"/>
      <c r="E29" s="164">
        <v>2.1</v>
      </c>
      <c r="F29" s="164" t="s">
        <v>101</v>
      </c>
      <c r="G29" s="419"/>
      <c r="H29" s="420">
        <f>'KKE 2.1 PROGRAM'!N13</f>
        <v>1</v>
      </c>
      <c r="I29" s="421"/>
      <c r="J29" s="402"/>
    </row>
    <row r="30" spans="1:10">
      <c r="A30" s="417"/>
      <c r="B30" s="418" t="s">
        <v>827</v>
      </c>
      <c r="C30" s="650" t="s">
        <v>834</v>
      </c>
      <c r="D30" s="651"/>
      <c r="E30" s="164">
        <v>2.1</v>
      </c>
      <c r="F30" s="164" t="s">
        <v>857</v>
      </c>
      <c r="G30" s="419"/>
      <c r="H30" s="420">
        <f>'KKE 2.1 PROGRAM'!O13</f>
        <v>1</v>
      </c>
      <c r="I30" s="421"/>
      <c r="J30" s="402"/>
    </row>
    <row r="31" spans="1:10">
      <c r="A31" s="417"/>
      <c r="B31" s="418" t="s">
        <v>829</v>
      </c>
      <c r="C31" s="650" t="s">
        <v>835</v>
      </c>
      <c r="D31" s="651"/>
      <c r="E31" s="164">
        <v>2.1</v>
      </c>
      <c r="F31" s="164" t="s">
        <v>861</v>
      </c>
      <c r="G31" s="419"/>
      <c r="H31" s="420">
        <f>'KKE 2.1 PROGRAM'!P13</f>
        <v>1</v>
      </c>
      <c r="I31" s="421"/>
      <c r="J31" s="402"/>
    </row>
    <row r="32" spans="1:10" ht="14.5" customHeight="1">
      <c r="A32" s="427" t="s">
        <v>100</v>
      </c>
      <c r="B32" s="628" t="s">
        <v>856</v>
      </c>
      <c r="C32" s="629"/>
      <c r="D32" s="630"/>
      <c r="E32" s="440"/>
      <c r="F32" s="440"/>
      <c r="G32" s="415">
        <f t="shared" ref="G32:G38" si="0">1/3</f>
        <v>0.33333333333333331</v>
      </c>
      <c r="H32" s="415">
        <f>AVERAGE(H33:H37)</f>
        <v>1</v>
      </c>
      <c r="I32" s="416">
        <f t="shared" ref="I32:I38" si="1">G32*H32</f>
        <v>0.33333333333333331</v>
      </c>
      <c r="J32" s="402"/>
    </row>
    <row r="33" spans="1:10">
      <c r="A33" s="417"/>
      <c r="B33" s="418" t="s">
        <v>95</v>
      </c>
      <c r="C33" s="649" t="s">
        <v>852</v>
      </c>
      <c r="D33" s="649"/>
      <c r="E33" s="440">
        <v>2.2000000000000002</v>
      </c>
      <c r="F33" s="164" t="s">
        <v>101</v>
      </c>
      <c r="G33" s="419"/>
      <c r="H33" s="420">
        <f>'KKE 2.2 KEGIATAN'!N26</f>
        <v>1</v>
      </c>
      <c r="I33" s="421"/>
      <c r="J33" s="402"/>
    </row>
    <row r="34" spans="1:10" ht="30.65" customHeight="1">
      <c r="A34" s="427"/>
      <c r="B34" s="418" t="s">
        <v>96</v>
      </c>
      <c r="C34" s="649" t="s">
        <v>853</v>
      </c>
      <c r="D34" s="649"/>
      <c r="E34" s="440">
        <v>2.2000000000000002</v>
      </c>
      <c r="F34" s="164" t="s">
        <v>857</v>
      </c>
      <c r="G34" s="419"/>
      <c r="H34" s="420">
        <f>'KKE 2.2 KEGIATAN'!O26</f>
        <v>1</v>
      </c>
      <c r="I34" s="421"/>
    </row>
    <row r="35" spans="1:10">
      <c r="A35" s="417"/>
      <c r="B35" s="418" t="s">
        <v>826</v>
      </c>
      <c r="C35" s="649" t="s">
        <v>833</v>
      </c>
      <c r="D35" s="649"/>
      <c r="E35" s="440">
        <v>2.2000000000000002</v>
      </c>
      <c r="F35" s="164" t="s">
        <v>861</v>
      </c>
      <c r="G35" s="419"/>
      <c r="H35" s="420">
        <f>'KKE 2.2 KEGIATAN'!P26</f>
        <v>1</v>
      </c>
      <c r="I35" s="421"/>
      <c r="J35" s="402"/>
    </row>
    <row r="36" spans="1:10">
      <c r="A36" s="417"/>
      <c r="B36" s="418" t="s">
        <v>827</v>
      </c>
      <c r="C36" s="649" t="s">
        <v>834</v>
      </c>
      <c r="D36" s="649"/>
      <c r="E36" s="440">
        <v>2.2000000000000002</v>
      </c>
      <c r="F36" s="164" t="s">
        <v>862</v>
      </c>
      <c r="G36" s="419"/>
      <c r="H36" s="420">
        <f>'KKE 2.2 KEGIATAN'!Q26</f>
        <v>1</v>
      </c>
      <c r="I36" s="421"/>
      <c r="J36" s="402"/>
    </row>
    <row r="37" spans="1:10">
      <c r="A37" s="417"/>
      <c r="B37" s="418" t="s">
        <v>829</v>
      </c>
      <c r="C37" s="649" t="s">
        <v>835</v>
      </c>
      <c r="D37" s="649"/>
      <c r="E37" s="440">
        <v>2.2000000000000002</v>
      </c>
      <c r="F37" s="164" t="s">
        <v>701</v>
      </c>
      <c r="G37" s="419"/>
      <c r="H37" s="420">
        <f>'KKE 2.2 KEGIATAN'!R26</f>
        <v>1</v>
      </c>
      <c r="I37" s="421"/>
      <c r="J37" s="402"/>
    </row>
    <row r="38" spans="1:10">
      <c r="A38" s="427" t="s">
        <v>104</v>
      </c>
      <c r="B38" s="628" t="s">
        <v>854</v>
      </c>
      <c r="C38" s="629"/>
      <c r="D38" s="630"/>
      <c r="E38" s="440"/>
      <c r="F38" s="440"/>
      <c r="G38" s="415">
        <f t="shared" si="0"/>
        <v>0.33333333333333331</v>
      </c>
      <c r="H38" s="415">
        <f>AVERAGE(H39:H42)</f>
        <v>1</v>
      </c>
      <c r="I38" s="416">
        <f t="shared" si="1"/>
        <v>0.33333333333333331</v>
      </c>
      <c r="J38" s="402"/>
    </row>
    <row r="39" spans="1:10">
      <c r="A39" s="417"/>
      <c r="B39" s="418" t="s">
        <v>95</v>
      </c>
      <c r="C39" s="649" t="s">
        <v>855</v>
      </c>
      <c r="D39" s="649"/>
      <c r="E39" s="440">
        <v>2.2999999999999998</v>
      </c>
      <c r="F39" s="164" t="s">
        <v>862</v>
      </c>
      <c r="G39" s="419"/>
      <c r="H39" s="420">
        <f>'KKE 2.3 SUB KEGIATAN'!Q83</f>
        <v>1</v>
      </c>
      <c r="I39" s="421"/>
      <c r="J39" s="402"/>
    </row>
    <row r="40" spans="1:10">
      <c r="A40" s="417"/>
      <c r="B40" s="418" t="s">
        <v>96</v>
      </c>
      <c r="C40" s="649" t="s">
        <v>833</v>
      </c>
      <c r="D40" s="649"/>
      <c r="E40" s="440">
        <v>2.2999999999999998</v>
      </c>
      <c r="F40" s="164" t="s">
        <v>701</v>
      </c>
      <c r="G40" s="419"/>
      <c r="H40" s="420">
        <f>'KKE 2.3 SUB KEGIATAN'!R83</f>
        <v>1</v>
      </c>
      <c r="I40" s="421"/>
      <c r="J40" s="402"/>
    </row>
    <row r="41" spans="1:10">
      <c r="A41" s="417"/>
      <c r="B41" s="418" t="s">
        <v>826</v>
      </c>
      <c r="C41" s="649" t="s">
        <v>834</v>
      </c>
      <c r="D41" s="649"/>
      <c r="E41" s="440">
        <v>2.2999999999999998</v>
      </c>
      <c r="F41" s="164" t="s">
        <v>867</v>
      </c>
      <c r="G41" s="419"/>
      <c r="H41" s="420">
        <f>'KKE 2.3 SUB KEGIATAN'!S83</f>
        <v>1</v>
      </c>
      <c r="I41" s="421"/>
      <c r="J41" s="402"/>
    </row>
    <row r="42" spans="1:10">
      <c r="A42" s="417"/>
      <c r="B42" s="418" t="s">
        <v>827</v>
      </c>
      <c r="C42" s="649" t="s">
        <v>835</v>
      </c>
      <c r="D42" s="649"/>
      <c r="E42" s="440">
        <v>2.2999999999999998</v>
      </c>
      <c r="F42" s="164" t="s">
        <v>111</v>
      </c>
      <c r="G42" s="419"/>
      <c r="H42" s="420">
        <f>'KKE 2.3 SUB KEGIATAN'!T83</f>
        <v>1</v>
      </c>
      <c r="I42" s="421"/>
      <c r="J42" s="402"/>
    </row>
    <row r="43" spans="1:10">
      <c r="A43" s="429"/>
      <c r="B43" s="430"/>
      <c r="C43" s="631" t="s">
        <v>93</v>
      </c>
      <c r="D43" s="632"/>
      <c r="E43" s="429"/>
      <c r="F43" s="440"/>
      <c r="G43" s="440"/>
      <c r="H43" s="440"/>
      <c r="I43" s="441">
        <f>I26+I32+I38</f>
        <v>1</v>
      </c>
    </row>
    <row r="44" spans="1:10">
      <c r="A44" s="429"/>
      <c r="B44" s="430"/>
      <c r="C44" s="631" t="s">
        <v>98</v>
      </c>
      <c r="D44" s="632"/>
      <c r="E44" s="429"/>
      <c r="F44" s="440"/>
      <c r="G44" s="440"/>
      <c r="H44" s="440"/>
      <c r="I44" s="442">
        <f>(IF(I43&gt;=90%,"5",IF(I43&gt;=80%,"4",IF(I43&gt;=70%,"3",IF(I43&gt;=60%,"2","1")))))*1</f>
        <v>5</v>
      </c>
    </row>
    <row r="46" spans="1:10">
      <c r="A46" s="404" t="s">
        <v>87</v>
      </c>
      <c r="B46" s="404"/>
    </row>
    <row r="47" spans="1:10">
      <c r="C47" s="405">
        <v>1</v>
      </c>
      <c r="D47" s="112" t="s">
        <v>816</v>
      </c>
    </row>
    <row r="48" spans="1:10">
      <c r="C48" s="405">
        <v>2</v>
      </c>
      <c r="D48" s="114" t="s">
        <v>817</v>
      </c>
    </row>
    <row r="49" spans="3:4">
      <c r="C49" s="405">
        <v>3</v>
      </c>
      <c r="D49" s="114" t="s">
        <v>818</v>
      </c>
    </row>
    <row r="50" spans="3:4">
      <c r="C50" s="405">
        <v>4</v>
      </c>
      <c r="D50" s="114" t="s">
        <v>819</v>
      </c>
    </row>
    <row r="51" spans="3:4">
      <c r="C51" s="405">
        <v>5</v>
      </c>
      <c r="D51" s="114" t="s">
        <v>695</v>
      </c>
    </row>
    <row r="52" spans="3:4">
      <c r="C52" s="405"/>
    </row>
  </sheetData>
  <sheetProtection sheet="1" objects="1" scenarios="1" formatCells="0" formatColumns="0" formatRows="0"/>
  <mergeCells count="47">
    <mergeCell ref="C39:D39"/>
    <mergeCell ref="C40:D40"/>
    <mergeCell ref="C41:D41"/>
    <mergeCell ref="C42:D42"/>
    <mergeCell ref="C33:D33"/>
    <mergeCell ref="C34:D34"/>
    <mergeCell ref="C35:D35"/>
    <mergeCell ref="C36:D36"/>
    <mergeCell ref="C37:D37"/>
    <mergeCell ref="C27:D27"/>
    <mergeCell ref="C28:D28"/>
    <mergeCell ref="C29:D29"/>
    <mergeCell ref="C30:D30"/>
    <mergeCell ref="C31:D31"/>
    <mergeCell ref="C14:D14"/>
    <mergeCell ref="C15:D15"/>
    <mergeCell ref="C16:D16"/>
    <mergeCell ref="C17:D17"/>
    <mergeCell ref="C18:D18"/>
    <mergeCell ref="C12:D12"/>
    <mergeCell ref="C11:D11"/>
    <mergeCell ref="C9:D9"/>
    <mergeCell ref="C8:D8"/>
    <mergeCell ref="C10:D10"/>
    <mergeCell ref="H24:H25"/>
    <mergeCell ref="I24:I25"/>
    <mergeCell ref="A24:A25"/>
    <mergeCell ref="B24:D25"/>
    <mergeCell ref="E24:E25"/>
    <mergeCell ref="F24:F25"/>
    <mergeCell ref="G24:G25"/>
    <mergeCell ref="B32:D32"/>
    <mergeCell ref="B38:D38"/>
    <mergeCell ref="C43:D43"/>
    <mergeCell ref="C44:D44"/>
    <mergeCell ref="A1:I1"/>
    <mergeCell ref="A2:D2"/>
    <mergeCell ref="E2:G2"/>
    <mergeCell ref="A5:A6"/>
    <mergeCell ref="B5:D6"/>
    <mergeCell ref="E5:E6"/>
    <mergeCell ref="F5:F6"/>
    <mergeCell ref="G5:G6"/>
    <mergeCell ref="H5:H6"/>
    <mergeCell ref="I5:I6"/>
    <mergeCell ref="C19:D19"/>
    <mergeCell ref="C20:D20"/>
  </mergeCells>
  <pageMargins left="0.75" right="0.75" top="1" bottom="1" header="0.51180555555555596" footer="0.51180555555555596"/>
  <pageSetup paperSize="9" scale="73"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theme="7"/>
    <outlinePr summaryBelow="0" summaryRight="0"/>
  </sheetPr>
  <dimension ref="A1:G20"/>
  <sheetViews>
    <sheetView view="pageBreakPreview" zoomScaleNormal="100" zoomScaleSheetLayoutView="100" workbookViewId="0">
      <selection activeCell="D12" sqref="D12"/>
    </sheetView>
  </sheetViews>
  <sheetFormatPr defaultColWidth="12.58203125" defaultRowHeight="15.75" customHeight="1"/>
  <cols>
    <col min="1" max="1" width="6.33203125" style="60" customWidth="1"/>
    <col min="2" max="2" width="22.83203125" style="60" customWidth="1"/>
    <col min="3" max="6" width="20.83203125" style="60" customWidth="1"/>
    <col min="7" max="7" width="31.83203125" style="60" customWidth="1"/>
    <col min="8" max="16384" width="12.58203125" style="60"/>
  </cols>
  <sheetData>
    <row r="1" spans="1:7" s="2" customFormat="1" ht="69.75" customHeight="1" thickBot="1">
      <c r="A1" s="848" t="s">
        <v>670</v>
      </c>
      <c r="B1" s="849"/>
      <c r="C1" s="849"/>
      <c r="D1" s="849"/>
      <c r="E1" s="849"/>
      <c r="F1" s="849"/>
      <c r="G1" s="850"/>
    </row>
    <row r="2" spans="1:7" s="2" customFormat="1" ht="71.25" customHeight="1">
      <c r="A2" s="884" t="s">
        <v>681</v>
      </c>
      <c r="B2" s="885"/>
      <c r="C2" s="885"/>
      <c r="D2" s="885"/>
      <c r="E2" s="885"/>
      <c r="F2" s="448" t="s">
        <v>677</v>
      </c>
      <c r="G2" s="226" t="s">
        <v>676</v>
      </c>
    </row>
    <row r="3" spans="1:7" s="1" customFormat="1" ht="15.75" customHeight="1">
      <c r="A3" s="449" t="s">
        <v>88</v>
      </c>
      <c r="B3" s="227"/>
      <c r="C3" s="227" t="s">
        <v>111</v>
      </c>
      <c r="D3" s="227" t="s">
        <v>615</v>
      </c>
      <c r="E3" s="227" t="s">
        <v>616</v>
      </c>
      <c r="F3" s="227" t="s">
        <v>617</v>
      </c>
      <c r="G3" s="450" t="s">
        <v>618</v>
      </c>
    </row>
    <row r="4" spans="1:7" s="1" customFormat="1" ht="77.5" customHeight="1">
      <c r="A4" s="451" t="s">
        <v>97</v>
      </c>
      <c r="B4" s="231" t="s">
        <v>789</v>
      </c>
      <c r="C4" s="228" t="str">
        <f>'KK 6'!D4</f>
        <v>Wajar Tanpa Pengecualian</v>
      </c>
      <c r="D4" s="228" t="str">
        <f>'KK 6'!E4</f>
        <v>Wajar Tanpa Pengecualian (dengan paragraf penjelas)</v>
      </c>
      <c r="E4" s="228" t="str">
        <f>'KK 6'!F4</f>
        <v>Wajar Dengan Pengecualian</v>
      </c>
      <c r="F4" s="228" t="str">
        <f>'KK 6'!G4</f>
        <v>Tidak Wajar</v>
      </c>
      <c r="G4" s="452" t="str">
        <f>'KK 6'!H4</f>
        <v>Tidak Memberikan Pendapat</v>
      </c>
    </row>
    <row r="5" spans="1:7" s="1" customFormat="1" ht="64.75" customHeight="1">
      <c r="A5" s="451" t="s">
        <v>246</v>
      </c>
      <c r="B5" s="229" t="s">
        <v>807</v>
      </c>
      <c r="C5" s="230" t="s">
        <v>664</v>
      </c>
      <c r="D5" s="230" t="s">
        <v>664</v>
      </c>
      <c r="E5" s="230" t="s">
        <v>664</v>
      </c>
      <c r="F5" s="230" t="s">
        <v>664</v>
      </c>
      <c r="G5" s="453" t="s">
        <v>664</v>
      </c>
    </row>
    <row r="6" spans="1:7" s="2" customFormat="1" ht="15.75" customHeight="1">
      <c r="A6" s="890" t="s">
        <v>874</v>
      </c>
      <c r="B6" s="891"/>
      <c r="C6" s="891"/>
      <c r="D6" s="891"/>
      <c r="E6" s="454" t="s">
        <v>875</v>
      </c>
      <c r="F6" s="455"/>
      <c r="G6" s="444"/>
    </row>
    <row r="7" spans="1:7" s="2" customFormat="1" ht="36" customHeight="1">
      <c r="A7" s="886" t="s">
        <v>876</v>
      </c>
      <c r="B7" s="887"/>
      <c r="C7" s="887"/>
      <c r="D7" s="887"/>
      <c r="E7" s="887"/>
      <c r="F7" s="887"/>
      <c r="G7" s="888"/>
    </row>
    <row r="8" spans="1:7" s="2" customFormat="1" ht="15.75" customHeight="1">
      <c r="A8" s="445"/>
      <c r="B8" s="447"/>
      <c r="C8" s="447"/>
      <c r="D8" s="447"/>
      <c r="E8" s="447"/>
      <c r="F8" s="447"/>
      <c r="G8" s="446"/>
    </row>
    <row r="9" spans="1:7" s="2" customFormat="1" ht="15.75" customHeight="1">
      <c r="A9" s="886" t="s">
        <v>620</v>
      </c>
      <c r="B9" s="887"/>
      <c r="C9" s="887"/>
      <c r="D9" s="887"/>
      <c r="E9" s="887"/>
      <c r="F9" s="887"/>
      <c r="G9" s="888"/>
    </row>
    <row r="10" spans="1:7" s="2" customFormat="1" ht="14">
      <c r="A10" s="853" t="s">
        <v>682</v>
      </c>
      <c r="B10" s="854"/>
      <c r="C10" s="854"/>
      <c r="D10" s="854"/>
      <c r="E10" s="854"/>
      <c r="F10" s="854"/>
      <c r="G10" s="855"/>
    </row>
    <row r="11" spans="1:7" s="2" customFormat="1" ht="15.75" customHeight="1">
      <c r="A11" s="224" t="s">
        <v>623</v>
      </c>
      <c r="B11" s="456"/>
      <c r="C11" s="456"/>
      <c r="D11" s="456"/>
      <c r="E11" s="457"/>
      <c r="F11" s="277"/>
      <c r="G11" s="276"/>
    </row>
    <row r="12" spans="1:7" s="2" customFormat="1" ht="15.75" customHeight="1">
      <c r="A12" s="225"/>
      <c r="B12" s="1"/>
      <c r="C12" s="277"/>
      <c r="D12" s="458" t="s">
        <v>130</v>
      </c>
      <c r="E12" s="277"/>
      <c r="F12" s="277"/>
      <c r="G12" s="276"/>
    </row>
    <row r="13" spans="1:7" ht="15.75" customHeight="1">
      <c r="A13" s="459"/>
      <c r="B13" s="460"/>
      <c r="C13" s="460"/>
      <c r="D13" s="460"/>
      <c r="E13" s="460"/>
      <c r="F13" s="460"/>
      <c r="G13" s="461"/>
    </row>
    <row r="14" spans="1:7" ht="15.75" customHeight="1">
      <c r="A14" s="462"/>
      <c r="B14" s="889" t="s">
        <v>102</v>
      </c>
      <c r="C14" s="889"/>
      <c r="D14" s="889"/>
      <c r="E14" s="235" t="s">
        <v>796</v>
      </c>
      <c r="G14" s="463"/>
    </row>
    <row r="15" spans="1:7" ht="15.75" customHeight="1">
      <c r="A15" s="462"/>
      <c r="B15" s="883" t="s">
        <v>791</v>
      </c>
      <c r="C15" s="883"/>
      <c r="D15" s="883"/>
      <c r="E15" s="237" t="s">
        <v>130</v>
      </c>
      <c r="G15" s="463"/>
    </row>
    <row r="16" spans="1:7" ht="15.75" customHeight="1">
      <c r="A16" s="462"/>
      <c r="B16" s="883" t="s">
        <v>792</v>
      </c>
      <c r="C16" s="883"/>
      <c r="D16" s="883"/>
      <c r="E16" s="237" t="s">
        <v>131</v>
      </c>
      <c r="G16" s="463"/>
    </row>
    <row r="17" spans="1:7" ht="15.75" customHeight="1">
      <c r="A17" s="462"/>
      <c r="B17" s="883" t="s">
        <v>793</v>
      </c>
      <c r="C17" s="883"/>
      <c r="D17" s="883"/>
      <c r="E17" s="237" t="s">
        <v>132</v>
      </c>
      <c r="G17" s="463"/>
    </row>
    <row r="18" spans="1:7" ht="15.75" customHeight="1">
      <c r="A18" s="462"/>
      <c r="B18" s="883" t="s">
        <v>794</v>
      </c>
      <c r="C18" s="883"/>
      <c r="D18" s="883"/>
      <c r="E18" s="237" t="s">
        <v>133</v>
      </c>
      <c r="G18" s="463"/>
    </row>
    <row r="19" spans="1:7" ht="15.75" customHeight="1">
      <c r="A19" s="462"/>
      <c r="B19" s="883" t="s">
        <v>795</v>
      </c>
      <c r="C19" s="883"/>
      <c r="D19" s="883"/>
      <c r="E19" s="237" t="s">
        <v>99</v>
      </c>
      <c r="G19" s="463"/>
    </row>
    <row r="20" spans="1:7" ht="15.75" customHeight="1" thickBot="1">
      <c r="A20" s="464"/>
      <c r="B20" s="465"/>
      <c r="C20" s="465"/>
      <c r="D20" s="465"/>
      <c r="E20" s="465"/>
      <c r="F20" s="465"/>
      <c r="G20" s="466"/>
    </row>
  </sheetData>
  <mergeCells count="12">
    <mergeCell ref="A2:E2"/>
    <mergeCell ref="A1:G1"/>
    <mergeCell ref="A9:G9"/>
    <mergeCell ref="A10:G10"/>
    <mergeCell ref="B14:D14"/>
    <mergeCell ref="A6:D6"/>
    <mergeCell ref="A7:G7"/>
    <mergeCell ref="B15:D15"/>
    <mergeCell ref="B16:D16"/>
    <mergeCell ref="B17:D17"/>
    <mergeCell ref="B18:D18"/>
    <mergeCell ref="B19:D19"/>
  </mergeCells>
  <dataValidations count="3">
    <dataValidation type="list" allowBlank="1" showInputMessage="1" showErrorMessage="1" sqref="D12" xr:uid="{00000000-0002-0000-1300-000000000000}">
      <formula1>"A,B,C,D,E"</formula1>
    </dataValidation>
    <dataValidation type="list" allowBlank="1" showInputMessage="1" showErrorMessage="1" sqref="C4:G4" xr:uid="{00000000-0002-0000-1300-000001000000}">
      <formula1>"Wajar Tanpa Pengecualian,Wajar Tanpa Pengecualian (dengan paragraf penjelas),Wajar Dengan Pengecualian,Tidak Wajar,Tidak Memberikan Pendapat"</formula1>
    </dataValidation>
    <dataValidation type="list" allowBlank="1" showInputMessage="1" showErrorMessage="1" sqref="E6" xr:uid="{00000000-0002-0000-1300-000002000000}">
      <formula1>"Ya,Tidak"</formula1>
    </dataValidation>
  </dataValidations>
  <pageMargins left="0.35416666666666702" right="0.196527777777778" top="0.59027777777777801" bottom="0.55000000000000004" header="0.31388888888888899" footer="0.31388888888888899"/>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J82"/>
  <sheetViews>
    <sheetView zoomScale="80" zoomScaleNormal="80" workbookViewId="0">
      <selection activeCell="A5" sqref="A5:D48"/>
    </sheetView>
  </sheetViews>
  <sheetFormatPr defaultColWidth="11" defaultRowHeight="15.5"/>
  <cols>
    <col min="1" max="1" width="3.58203125" style="185" customWidth="1"/>
    <col min="2" max="2" width="33.58203125" style="201" customWidth="1"/>
    <col min="3" max="3" width="22.83203125" style="206" customWidth="1"/>
    <col min="4" max="4" width="17.58203125" style="185" customWidth="1"/>
    <col min="5" max="5" width="15.83203125" style="185" customWidth="1"/>
    <col min="6" max="6" width="22" style="185" customWidth="1"/>
    <col min="7" max="7" width="17.5" style="185" customWidth="1"/>
    <col min="8" max="8" width="14.58203125" style="185" customWidth="1"/>
    <col min="9" max="9" width="17.58203125" style="185" customWidth="1"/>
    <col min="10" max="10" width="22.08203125" style="185" customWidth="1"/>
    <col min="11" max="16384" width="11" style="185"/>
  </cols>
  <sheetData>
    <row r="1" spans="1:10" ht="75.650000000000006" customHeight="1">
      <c r="A1" s="664" t="s">
        <v>1443</v>
      </c>
      <c r="B1" s="664"/>
      <c r="C1" s="664"/>
      <c r="D1" s="664"/>
      <c r="E1" s="664"/>
      <c r="F1" s="664"/>
      <c r="G1" s="664"/>
      <c r="H1" s="664"/>
      <c r="I1" s="664"/>
      <c r="J1" s="664"/>
    </row>
    <row r="2" spans="1:10" ht="20">
      <c r="A2" s="186" t="s">
        <v>821</v>
      </c>
      <c r="B2" s="187"/>
      <c r="C2" s="207"/>
      <c r="D2" s="186"/>
      <c r="E2" s="186"/>
      <c r="F2" s="186"/>
    </row>
    <row r="3" spans="1:10" s="210" customFormat="1" ht="64.400000000000006" customHeight="1">
      <c r="A3" s="266" t="s">
        <v>106</v>
      </c>
      <c r="B3" s="261" t="s">
        <v>107</v>
      </c>
      <c r="C3" s="261" t="s">
        <v>108</v>
      </c>
      <c r="D3" s="261" t="s">
        <v>109</v>
      </c>
      <c r="E3" s="261" t="s">
        <v>831</v>
      </c>
      <c r="F3" s="261" t="s">
        <v>830</v>
      </c>
      <c r="G3" s="267" t="s">
        <v>840</v>
      </c>
      <c r="H3" s="261" t="s">
        <v>814</v>
      </c>
      <c r="I3" s="268" t="s">
        <v>841</v>
      </c>
      <c r="J3" s="208" t="s">
        <v>702</v>
      </c>
    </row>
    <row r="4" spans="1:10" s="211" customFormat="1">
      <c r="A4" s="208">
        <v>1</v>
      </c>
      <c r="B4" s="208">
        <f>A4+1</f>
        <v>2</v>
      </c>
      <c r="C4" s="208">
        <f t="shared" ref="C4:J4" si="0">B4+1</f>
        <v>3</v>
      </c>
      <c r="D4" s="208">
        <f t="shared" si="0"/>
        <v>4</v>
      </c>
      <c r="E4" s="208">
        <f t="shared" si="0"/>
        <v>5</v>
      </c>
      <c r="F4" s="208">
        <f t="shared" si="0"/>
        <v>6</v>
      </c>
      <c r="G4" s="208">
        <f>F4+1</f>
        <v>7</v>
      </c>
      <c r="H4" s="208">
        <f t="shared" si="0"/>
        <v>8</v>
      </c>
      <c r="I4" s="208">
        <f t="shared" si="0"/>
        <v>9</v>
      </c>
      <c r="J4" s="208">
        <f t="shared" si="0"/>
        <v>10</v>
      </c>
    </row>
    <row r="5" spans="1:10" s="193" customFormat="1" ht="46.5">
      <c r="A5" s="22">
        <v>1</v>
      </c>
      <c r="B5" s="146" t="s">
        <v>1164</v>
      </c>
      <c r="C5" s="146" t="s">
        <v>1165</v>
      </c>
      <c r="D5" s="559">
        <v>1.34</v>
      </c>
      <c r="E5" s="560" t="s">
        <v>110</v>
      </c>
      <c r="F5" s="560" t="s">
        <v>110</v>
      </c>
      <c r="G5" s="560" t="s">
        <v>110</v>
      </c>
      <c r="H5" s="560" t="s">
        <v>110</v>
      </c>
      <c r="I5" s="560" t="s">
        <v>110</v>
      </c>
      <c r="J5" s="561"/>
    </row>
    <row r="6" spans="1:10" s="193" customFormat="1" ht="62">
      <c r="A6" s="658">
        <v>2</v>
      </c>
      <c r="B6" s="660" t="s">
        <v>1166</v>
      </c>
      <c r="C6" s="146" t="s">
        <v>1167</v>
      </c>
      <c r="D6" s="559">
        <v>31.79</v>
      </c>
      <c r="E6" s="652" t="s">
        <v>110</v>
      </c>
      <c r="F6" s="652" t="s">
        <v>110</v>
      </c>
      <c r="G6" s="652" t="s">
        <v>110</v>
      </c>
      <c r="H6" s="652" t="s">
        <v>110</v>
      </c>
      <c r="I6" s="652" t="s">
        <v>110</v>
      </c>
      <c r="J6" s="655"/>
    </row>
    <row r="7" spans="1:10" s="193" customFormat="1">
      <c r="A7" s="662"/>
      <c r="B7" s="663"/>
      <c r="C7" s="146" t="s">
        <v>1168</v>
      </c>
      <c r="D7" s="559">
        <v>107</v>
      </c>
      <c r="E7" s="653"/>
      <c r="F7" s="653"/>
      <c r="G7" s="653"/>
      <c r="H7" s="653"/>
      <c r="I7" s="653"/>
      <c r="J7" s="656"/>
    </row>
    <row r="8" spans="1:10" s="193" customFormat="1">
      <c r="A8" s="659"/>
      <c r="B8" s="661"/>
      <c r="C8" s="146" t="s">
        <v>1169</v>
      </c>
      <c r="D8" s="559">
        <v>39.79</v>
      </c>
      <c r="E8" s="654"/>
      <c r="F8" s="654"/>
      <c r="G8" s="654"/>
      <c r="H8" s="654"/>
      <c r="I8" s="654"/>
      <c r="J8" s="657"/>
    </row>
    <row r="9" spans="1:10" s="193" customFormat="1" ht="62">
      <c r="A9" s="658">
        <v>3</v>
      </c>
      <c r="B9" s="660" t="s">
        <v>1170</v>
      </c>
      <c r="C9" s="146" t="s">
        <v>1171</v>
      </c>
      <c r="D9" s="559">
        <v>23.44</v>
      </c>
      <c r="E9" s="652" t="s">
        <v>110</v>
      </c>
      <c r="F9" s="652" t="s">
        <v>110</v>
      </c>
      <c r="G9" s="652" t="s">
        <v>110</v>
      </c>
      <c r="H9" s="652" t="s">
        <v>110</v>
      </c>
      <c r="I9" s="652" t="s">
        <v>110</v>
      </c>
      <c r="J9" s="655"/>
    </row>
    <row r="10" spans="1:10" s="193" customFormat="1" ht="46.5">
      <c r="A10" s="662"/>
      <c r="B10" s="663"/>
      <c r="C10" s="146" t="s">
        <v>1172</v>
      </c>
      <c r="D10" s="559">
        <v>8.5500000000000007</v>
      </c>
      <c r="E10" s="653"/>
      <c r="F10" s="653"/>
      <c r="G10" s="653"/>
      <c r="H10" s="653"/>
      <c r="I10" s="653"/>
      <c r="J10" s="656"/>
    </row>
    <row r="11" spans="1:10" s="193" customFormat="1" ht="31">
      <c r="A11" s="659"/>
      <c r="B11" s="661"/>
      <c r="C11" s="146" t="s">
        <v>1173</v>
      </c>
      <c r="D11" s="559">
        <v>27.91</v>
      </c>
      <c r="E11" s="654"/>
      <c r="F11" s="654"/>
      <c r="G11" s="654"/>
      <c r="H11" s="654"/>
      <c r="I11" s="654"/>
      <c r="J11" s="657"/>
    </row>
    <row r="12" spans="1:10" s="193" customFormat="1" ht="31">
      <c r="A12" s="22">
        <v>4</v>
      </c>
      <c r="B12" s="146" t="s">
        <v>1174</v>
      </c>
      <c r="C12" s="146" t="s">
        <v>1175</v>
      </c>
      <c r="D12" s="559">
        <v>33.65</v>
      </c>
      <c r="E12" s="560" t="s">
        <v>110</v>
      </c>
      <c r="F12" s="560" t="s">
        <v>110</v>
      </c>
      <c r="G12" s="560" t="s">
        <v>110</v>
      </c>
      <c r="H12" s="560" t="s">
        <v>110</v>
      </c>
      <c r="I12" s="560" t="s">
        <v>110</v>
      </c>
      <c r="J12" s="561"/>
    </row>
    <row r="13" spans="1:10" s="193" customFormat="1" ht="31">
      <c r="A13" s="22">
        <v>5</v>
      </c>
      <c r="B13" s="146" t="s">
        <v>1176</v>
      </c>
      <c r="C13" s="146" t="s">
        <v>1177</v>
      </c>
      <c r="D13" s="559">
        <v>87</v>
      </c>
      <c r="E13" s="560" t="s">
        <v>110</v>
      </c>
      <c r="F13" s="560" t="s">
        <v>110</v>
      </c>
      <c r="G13" s="560" t="s">
        <v>110</v>
      </c>
      <c r="H13" s="560" t="s">
        <v>110</v>
      </c>
      <c r="I13" s="560" t="s">
        <v>110</v>
      </c>
      <c r="J13" s="561"/>
    </row>
    <row r="14" spans="1:10" s="193" customFormat="1" ht="30" customHeight="1">
      <c r="A14" s="658">
        <v>6</v>
      </c>
      <c r="B14" s="660" t="s">
        <v>1178</v>
      </c>
      <c r="C14" s="146" t="s">
        <v>1179</v>
      </c>
      <c r="D14" s="559">
        <v>70</v>
      </c>
      <c r="E14" s="652" t="s">
        <v>110</v>
      </c>
      <c r="F14" s="652" t="s">
        <v>110</v>
      </c>
      <c r="G14" s="652" t="s">
        <v>110</v>
      </c>
      <c r="H14" s="652" t="s">
        <v>110</v>
      </c>
      <c r="I14" s="652" t="s">
        <v>110</v>
      </c>
      <c r="J14" s="655"/>
    </row>
    <row r="15" spans="1:10" s="193" customFormat="1" ht="31">
      <c r="A15" s="662"/>
      <c r="B15" s="663"/>
      <c r="C15" s="146" t="s">
        <v>1180</v>
      </c>
      <c r="D15" s="559">
        <v>7.5</v>
      </c>
      <c r="E15" s="653"/>
      <c r="F15" s="653"/>
      <c r="G15" s="653"/>
      <c r="H15" s="653"/>
      <c r="I15" s="653"/>
      <c r="J15" s="656"/>
    </row>
    <row r="16" spans="1:10" s="193" customFormat="1">
      <c r="A16" s="659"/>
      <c r="B16" s="661"/>
      <c r="C16" s="146" t="s">
        <v>1181</v>
      </c>
      <c r="D16" s="559">
        <v>80</v>
      </c>
      <c r="E16" s="654"/>
      <c r="F16" s="654"/>
      <c r="G16" s="654"/>
      <c r="H16" s="654"/>
      <c r="I16" s="654"/>
      <c r="J16" s="657"/>
    </row>
    <row r="17" spans="1:10" s="193" customFormat="1" ht="31">
      <c r="A17" s="658">
        <v>7</v>
      </c>
      <c r="B17" s="660" t="s">
        <v>1182</v>
      </c>
      <c r="C17" s="146" t="s">
        <v>1183</v>
      </c>
      <c r="D17" s="559">
        <v>70.3</v>
      </c>
      <c r="E17" s="652" t="s">
        <v>110</v>
      </c>
      <c r="F17" s="652" t="s">
        <v>110</v>
      </c>
      <c r="G17" s="652" t="s">
        <v>110</v>
      </c>
      <c r="H17" s="652" t="s">
        <v>110</v>
      </c>
      <c r="I17" s="652" t="s">
        <v>110</v>
      </c>
      <c r="J17" s="655"/>
    </row>
    <row r="18" spans="1:10" s="193" customFormat="1" ht="31">
      <c r="A18" s="659"/>
      <c r="B18" s="661"/>
      <c r="C18" s="146" t="s">
        <v>1184</v>
      </c>
      <c r="D18" s="559">
        <v>1000</v>
      </c>
      <c r="E18" s="654"/>
      <c r="F18" s="654"/>
      <c r="G18" s="654"/>
      <c r="H18" s="654"/>
      <c r="I18" s="654"/>
      <c r="J18" s="657"/>
    </row>
    <row r="19" spans="1:10" s="193" customFormat="1" ht="46.5">
      <c r="A19" s="22">
        <v>8</v>
      </c>
      <c r="B19" s="146" t="s">
        <v>1185</v>
      </c>
      <c r="C19" s="146" t="s">
        <v>1186</v>
      </c>
      <c r="D19" s="559">
        <v>3.1</v>
      </c>
      <c r="E19" s="560" t="s">
        <v>110</v>
      </c>
      <c r="F19" s="560" t="s">
        <v>110</v>
      </c>
      <c r="G19" s="560" t="s">
        <v>110</v>
      </c>
      <c r="H19" s="560" t="s">
        <v>110</v>
      </c>
      <c r="I19" s="560" t="s">
        <v>110</v>
      </c>
      <c r="J19" s="561"/>
    </row>
    <row r="20" spans="1:10" s="193" customFormat="1" ht="30" customHeight="1">
      <c r="A20" s="658">
        <v>9</v>
      </c>
      <c r="B20" s="660" t="s">
        <v>1187</v>
      </c>
      <c r="C20" s="146" t="s">
        <v>1188</v>
      </c>
      <c r="D20" s="559">
        <v>99.12</v>
      </c>
      <c r="E20" s="652" t="s">
        <v>110</v>
      </c>
      <c r="F20" s="652" t="s">
        <v>110</v>
      </c>
      <c r="G20" s="652" t="s">
        <v>110</v>
      </c>
      <c r="H20" s="652" t="s">
        <v>110</v>
      </c>
      <c r="I20" s="652" t="s">
        <v>110</v>
      </c>
      <c r="J20" s="655"/>
    </row>
    <row r="21" spans="1:10" s="193" customFormat="1">
      <c r="A21" s="662"/>
      <c r="B21" s="663"/>
      <c r="C21" s="146" t="s">
        <v>1189</v>
      </c>
      <c r="D21" s="559">
        <v>78.739999999999995</v>
      </c>
      <c r="E21" s="653"/>
      <c r="F21" s="653"/>
      <c r="G21" s="653"/>
      <c r="H21" s="653"/>
      <c r="I21" s="653"/>
      <c r="J21" s="656"/>
    </row>
    <row r="22" spans="1:10" s="193" customFormat="1">
      <c r="A22" s="662"/>
      <c r="B22" s="663"/>
      <c r="C22" s="146" t="s">
        <v>1190</v>
      </c>
      <c r="D22" s="559">
        <v>62.8</v>
      </c>
      <c r="E22" s="653"/>
      <c r="F22" s="653"/>
      <c r="G22" s="653"/>
      <c r="H22" s="653"/>
      <c r="I22" s="653"/>
      <c r="J22" s="656"/>
    </row>
    <row r="23" spans="1:10" s="193" customFormat="1">
      <c r="A23" s="662"/>
      <c r="B23" s="663"/>
      <c r="C23" s="146" t="s">
        <v>1191</v>
      </c>
      <c r="D23" s="559">
        <v>58.83</v>
      </c>
      <c r="E23" s="653"/>
      <c r="F23" s="653"/>
      <c r="G23" s="653"/>
      <c r="H23" s="653"/>
      <c r="I23" s="653"/>
      <c r="J23" s="656"/>
    </row>
    <row r="24" spans="1:10" s="193" customFormat="1" ht="31">
      <c r="A24" s="659"/>
      <c r="B24" s="661"/>
      <c r="C24" s="146" t="s">
        <v>1192</v>
      </c>
      <c r="D24" s="559">
        <v>49.5</v>
      </c>
      <c r="E24" s="654"/>
      <c r="F24" s="654"/>
      <c r="G24" s="654"/>
      <c r="H24" s="654"/>
      <c r="I24" s="654"/>
      <c r="J24" s="657"/>
    </row>
    <row r="25" spans="1:10" s="193" customFormat="1" ht="30" customHeight="1">
      <c r="A25" s="658">
        <v>10</v>
      </c>
      <c r="B25" s="660" t="s">
        <v>1193</v>
      </c>
      <c r="C25" s="146" t="s">
        <v>1194</v>
      </c>
      <c r="D25" s="559">
        <v>14.46</v>
      </c>
      <c r="E25" s="652" t="s">
        <v>110</v>
      </c>
      <c r="F25" s="652" t="s">
        <v>110</v>
      </c>
      <c r="G25" s="652" t="s">
        <v>110</v>
      </c>
      <c r="H25" s="652" t="s">
        <v>110</v>
      </c>
      <c r="I25" s="652" t="s">
        <v>110</v>
      </c>
      <c r="J25" s="655"/>
    </row>
    <row r="26" spans="1:10" s="193" customFormat="1">
      <c r="A26" s="662"/>
      <c r="B26" s="663"/>
      <c r="C26" s="146" t="s">
        <v>1195</v>
      </c>
      <c r="D26" s="559">
        <v>30</v>
      </c>
      <c r="E26" s="653"/>
      <c r="F26" s="653"/>
      <c r="G26" s="653"/>
      <c r="H26" s="653"/>
      <c r="I26" s="653"/>
      <c r="J26" s="656"/>
    </row>
    <row r="27" spans="1:10" s="193" customFormat="1">
      <c r="A27" s="662"/>
      <c r="B27" s="663"/>
      <c r="C27" s="146" t="s">
        <v>1196</v>
      </c>
      <c r="D27" s="559">
        <v>2</v>
      </c>
      <c r="E27" s="653"/>
      <c r="F27" s="653"/>
      <c r="G27" s="653"/>
      <c r="H27" s="653"/>
      <c r="I27" s="653"/>
      <c r="J27" s="656"/>
    </row>
    <row r="28" spans="1:10" s="193" customFormat="1" ht="77.5">
      <c r="A28" s="662"/>
      <c r="B28" s="663"/>
      <c r="C28" s="146" t="s">
        <v>1197</v>
      </c>
      <c r="D28" s="559">
        <v>2.39</v>
      </c>
      <c r="E28" s="653"/>
      <c r="F28" s="653"/>
      <c r="G28" s="653"/>
      <c r="H28" s="653"/>
      <c r="I28" s="653"/>
      <c r="J28" s="656"/>
    </row>
    <row r="29" spans="1:10" s="193" customFormat="1" ht="30.75" customHeight="1">
      <c r="A29" s="662"/>
      <c r="B29" s="663"/>
      <c r="C29" s="146" t="s">
        <v>1198</v>
      </c>
      <c r="D29" s="559">
        <v>1200</v>
      </c>
      <c r="E29" s="653"/>
      <c r="F29" s="653"/>
      <c r="G29" s="653"/>
      <c r="H29" s="653"/>
      <c r="I29" s="653"/>
      <c r="J29" s="656"/>
    </row>
    <row r="30" spans="1:10" s="193" customFormat="1" ht="31">
      <c r="A30" s="659"/>
      <c r="B30" s="661"/>
      <c r="C30" s="146" t="s">
        <v>1199</v>
      </c>
      <c r="D30" s="559">
        <v>70.180000000000007</v>
      </c>
      <c r="E30" s="654"/>
      <c r="F30" s="654"/>
      <c r="G30" s="654"/>
      <c r="H30" s="654"/>
      <c r="I30" s="654"/>
      <c r="J30" s="657"/>
    </row>
    <row r="31" spans="1:10" s="209" customFormat="1" ht="31">
      <c r="A31" s="22">
        <v>11</v>
      </c>
      <c r="B31" s="146" t="s">
        <v>1200</v>
      </c>
      <c r="C31" s="146" t="s">
        <v>1201</v>
      </c>
      <c r="D31" s="559">
        <v>3</v>
      </c>
      <c r="E31" s="560" t="s">
        <v>110</v>
      </c>
      <c r="F31" s="560" t="s">
        <v>110</v>
      </c>
      <c r="G31" s="560" t="s">
        <v>110</v>
      </c>
      <c r="H31" s="560" t="s">
        <v>110</v>
      </c>
      <c r="I31" s="560" t="s">
        <v>110</v>
      </c>
      <c r="J31" s="561"/>
    </row>
    <row r="32" spans="1:10" s="209" customFormat="1" ht="45" customHeight="1">
      <c r="A32" s="658">
        <v>12</v>
      </c>
      <c r="B32" s="660" t="s">
        <v>1202</v>
      </c>
      <c r="C32" s="146" t="s">
        <v>1203</v>
      </c>
      <c r="D32" s="559">
        <v>1200</v>
      </c>
      <c r="E32" s="652" t="s">
        <v>110</v>
      </c>
      <c r="F32" s="652" t="s">
        <v>110</v>
      </c>
      <c r="G32" s="652" t="s">
        <v>110</v>
      </c>
      <c r="H32" s="652" t="s">
        <v>110</v>
      </c>
      <c r="I32" s="652" t="s">
        <v>110</v>
      </c>
      <c r="J32" s="655"/>
    </row>
    <row r="33" spans="1:10" s="209" customFormat="1" ht="31">
      <c r="A33" s="659"/>
      <c r="B33" s="661"/>
      <c r="C33" s="146" t="s">
        <v>1204</v>
      </c>
      <c r="D33" s="559">
        <v>800</v>
      </c>
      <c r="E33" s="654"/>
      <c r="F33" s="654"/>
      <c r="G33" s="654"/>
      <c r="H33" s="654"/>
      <c r="I33" s="654"/>
      <c r="J33" s="657"/>
    </row>
    <row r="34" spans="1:10" s="209" customFormat="1" ht="46.5">
      <c r="A34" s="658">
        <v>13</v>
      </c>
      <c r="B34" s="660" t="s">
        <v>1205</v>
      </c>
      <c r="C34" s="146" t="s">
        <v>1206</v>
      </c>
      <c r="D34" s="559">
        <v>67.040000000000006</v>
      </c>
      <c r="E34" s="652" t="s">
        <v>110</v>
      </c>
      <c r="F34" s="652" t="s">
        <v>110</v>
      </c>
      <c r="G34" s="652" t="s">
        <v>110</v>
      </c>
      <c r="H34" s="652" t="s">
        <v>110</v>
      </c>
      <c r="I34" s="652" t="s">
        <v>110</v>
      </c>
      <c r="J34" s="655"/>
    </row>
    <row r="35" spans="1:10" s="209" customFormat="1" ht="31">
      <c r="A35" s="662"/>
      <c r="B35" s="663"/>
      <c r="C35" s="146" t="s">
        <v>1207</v>
      </c>
      <c r="D35" s="559">
        <v>77.709999999999994</v>
      </c>
      <c r="E35" s="653"/>
      <c r="F35" s="653"/>
      <c r="G35" s="653"/>
      <c r="H35" s="653"/>
      <c r="I35" s="653"/>
      <c r="J35" s="656"/>
    </row>
    <row r="36" spans="1:10" s="209" customFormat="1" ht="31">
      <c r="A36" s="662"/>
      <c r="B36" s="663"/>
      <c r="C36" s="146" t="s">
        <v>1208</v>
      </c>
      <c r="D36" s="559">
        <v>88.99</v>
      </c>
      <c r="E36" s="653"/>
      <c r="F36" s="653"/>
      <c r="G36" s="653"/>
      <c r="H36" s="653"/>
      <c r="I36" s="653"/>
      <c r="J36" s="656"/>
    </row>
    <row r="37" spans="1:10" s="209" customFormat="1">
      <c r="A37" s="662"/>
      <c r="B37" s="663"/>
      <c r="C37" s="146" t="s">
        <v>1209</v>
      </c>
      <c r="D37" s="559">
        <v>78.22</v>
      </c>
      <c r="E37" s="653"/>
      <c r="F37" s="653"/>
      <c r="G37" s="653"/>
      <c r="H37" s="653"/>
      <c r="I37" s="653"/>
      <c r="J37" s="656"/>
    </row>
    <row r="38" spans="1:10" s="209" customFormat="1" ht="31">
      <c r="A38" s="659"/>
      <c r="B38" s="661"/>
      <c r="C38" s="146" t="s">
        <v>1210</v>
      </c>
      <c r="D38" s="559">
        <v>58.84</v>
      </c>
      <c r="E38" s="654"/>
      <c r="F38" s="654"/>
      <c r="G38" s="654"/>
      <c r="H38" s="654"/>
      <c r="I38" s="654"/>
      <c r="J38" s="657"/>
    </row>
    <row r="39" spans="1:10" s="209" customFormat="1" ht="31">
      <c r="A39" s="22">
        <v>14</v>
      </c>
      <c r="B39" s="146" t="s">
        <v>1211</v>
      </c>
      <c r="C39" s="146" t="s">
        <v>1212</v>
      </c>
      <c r="D39" s="562">
        <v>100</v>
      </c>
      <c r="E39" s="560" t="s">
        <v>110</v>
      </c>
      <c r="F39" s="560" t="s">
        <v>110</v>
      </c>
      <c r="G39" s="560" t="s">
        <v>110</v>
      </c>
      <c r="H39" s="560" t="s">
        <v>110</v>
      </c>
      <c r="I39" s="560" t="s">
        <v>110</v>
      </c>
      <c r="J39" s="561"/>
    </row>
    <row r="40" spans="1:10" s="209" customFormat="1" ht="30" customHeight="1">
      <c r="A40" s="658">
        <v>15</v>
      </c>
      <c r="B40" s="660" t="s">
        <v>1213</v>
      </c>
      <c r="C40" s="146" t="s">
        <v>1214</v>
      </c>
      <c r="D40" s="562">
        <v>52.8</v>
      </c>
      <c r="E40" s="652" t="s">
        <v>110</v>
      </c>
      <c r="F40" s="652" t="s">
        <v>110</v>
      </c>
      <c r="G40" s="652" t="s">
        <v>110</v>
      </c>
      <c r="H40" s="652" t="s">
        <v>110</v>
      </c>
      <c r="I40" s="652" t="s">
        <v>110</v>
      </c>
      <c r="J40" s="655"/>
    </row>
    <row r="41" spans="1:10" s="209" customFormat="1">
      <c r="A41" s="662"/>
      <c r="B41" s="663"/>
      <c r="C41" s="146" t="s">
        <v>1215</v>
      </c>
      <c r="D41" s="562">
        <v>92.82</v>
      </c>
      <c r="E41" s="653"/>
      <c r="F41" s="653"/>
      <c r="G41" s="653"/>
      <c r="H41" s="653"/>
      <c r="I41" s="653"/>
      <c r="J41" s="656"/>
    </row>
    <row r="42" spans="1:10" s="209" customFormat="1">
      <c r="A42" s="659"/>
      <c r="B42" s="661"/>
      <c r="C42" s="146" t="s">
        <v>1216</v>
      </c>
      <c r="D42" s="562">
        <v>46.03</v>
      </c>
      <c r="E42" s="654"/>
      <c r="F42" s="654"/>
      <c r="G42" s="654"/>
      <c r="H42" s="654"/>
      <c r="I42" s="654"/>
      <c r="J42" s="657"/>
    </row>
    <row r="43" spans="1:10" s="209" customFormat="1" ht="46.5">
      <c r="A43" s="22">
        <v>16</v>
      </c>
      <c r="B43" s="146" t="s">
        <v>1217</v>
      </c>
      <c r="C43" s="146" t="s">
        <v>1218</v>
      </c>
      <c r="D43" s="562">
        <v>58.85</v>
      </c>
      <c r="E43" s="560" t="s">
        <v>110</v>
      </c>
      <c r="F43" s="560" t="s">
        <v>110</v>
      </c>
      <c r="G43" s="560" t="s">
        <v>110</v>
      </c>
      <c r="H43" s="560" t="s">
        <v>110</v>
      </c>
      <c r="I43" s="560" t="s">
        <v>110</v>
      </c>
      <c r="J43" s="561"/>
    </row>
    <row r="44" spans="1:10" s="209" customFormat="1" ht="46.5">
      <c r="A44" s="22">
        <v>17</v>
      </c>
      <c r="B44" s="146" t="s">
        <v>1219</v>
      </c>
      <c r="C44" s="146" t="s">
        <v>1220</v>
      </c>
      <c r="D44" s="562">
        <v>58</v>
      </c>
      <c r="E44" s="560" t="s">
        <v>110</v>
      </c>
      <c r="F44" s="560" t="s">
        <v>110</v>
      </c>
      <c r="G44" s="560" t="s">
        <v>110</v>
      </c>
      <c r="H44" s="560" t="s">
        <v>110</v>
      </c>
      <c r="I44" s="560" t="s">
        <v>110</v>
      </c>
      <c r="J44" s="561"/>
    </row>
    <row r="45" spans="1:10" s="209" customFormat="1" ht="46.5">
      <c r="A45" s="22">
        <v>18</v>
      </c>
      <c r="B45" s="146" t="s">
        <v>1221</v>
      </c>
      <c r="C45" s="146" t="s">
        <v>1222</v>
      </c>
      <c r="D45" s="562">
        <v>16</v>
      </c>
      <c r="E45" s="560" t="s">
        <v>110</v>
      </c>
      <c r="F45" s="560" t="s">
        <v>110</v>
      </c>
      <c r="G45" s="560" t="s">
        <v>110</v>
      </c>
      <c r="H45" s="560" t="s">
        <v>110</v>
      </c>
      <c r="I45" s="560" t="s">
        <v>110</v>
      </c>
      <c r="J45" s="561"/>
    </row>
    <row r="46" spans="1:10" s="209" customFormat="1" ht="31">
      <c r="A46" s="22">
        <v>19</v>
      </c>
      <c r="B46" s="146" t="s">
        <v>1223</v>
      </c>
      <c r="C46" s="146" t="s">
        <v>1224</v>
      </c>
      <c r="D46" s="562">
        <v>75.7</v>
      </c>
      <c r="E46" s="560" t="s">
        <v>110</v>
      </c>
      <c r="F46" s="560" t="s">
        <v>110</v>
      </c>
      <c r="G46" s="560" t="s">
        <v>110</v>
      </c>
      <c r="H46" s="560" t="s">
        <v>110</v>
      </c>
      <c r="I46" s="560" t="s">
        <v>110</v>
      </c>
      <c r="J46" s="561"/>
    </row>
    <row r="47" spans="1:10" s="209" customFormat="1" ht="30" customHeight="1">
      <c r="A47" s="658">
        <v>20</v>
      </c>
      <c r="B47" s="660" t="s">
        <v>1225</v>
      </c>
      <c r="C47" s="146" t="s">
        <v>1226</v>
      </c>
      <c r="D47" s="562">
        <v>0.22</v>
      </c>
      <c r="E47" s="652" t="s">
        <v>110</v>
      </c>
      <c r="F47" s="652" t="s">
        <v>110</v>
      </c>
      <c r="G47" s="652" t="s">
        <v>110</v>
      </c>
      <c r="H47" s="652" t="s">
        <v>110</v>
      </c>
      <c r="I47" s="652" t="s">
        <v>110</v>
      </c>
      <c r="J47" s="561"/>
    </row>
    <row r="48" spans="1:10" s="209" customFormat="1" ht="31">
      <c r="A48" s="659"/>
      <c r="B48" s="661"/>
      <c r="C48" s="146" t="s">
        <v>1227</v>
      </c>
      <c r="D48" s="562">
        <v>0</v>
      </c>
      <c r="E48" s="654"/>
      <c r="F48" s="654"/>
      <c r="G48" s="654"/>
      <c r="H48" s="654"/>
      <c r="I48" s="654"/>
      <c r="J48" s="561"/>
    </row>
    <row r="49" spans="1:10" s="209" customFormat="1">
      <c r="A49" s="213"/>
      <c r="B49" s="146"/>
      <c r="C49" s="146"/>
      <c r="D49" s="213"/>
      <c r="E49" s="213"/>
      <c r="F49" s="213"/>
      <c r="G49" s="213"/>
      <c r="H49" s="213"/>
      <c r="I49" s="213"/>
      <c r="J49" s="561"/>
    </row>
    <row r="50" spans="1:10" s="198" customFormat="1" ht="21">
      <c r="A50" s="194"/>
      <c r="B50" s="195"/>
      <c r="C50" s="214"/>
      <c r="D50" s="194"/>
      <c r="E50" s="197">
        <f>COUNTIF(E5:E48,"Y")</f>
        <v>20</v>
      </c>
      <c r="F50" s="197">
        <f>COUNTIF(F5:F48,"Y")</f>
        <v>20</v>
      </c>
      <c r="G50" s="197">
        <f>COUNTIF(G5:G48,"Y")</f>
        <v>20</v>
      </c>
      <c r="H50" s="197">
        <f>COUNTIF(H5:H48,"Y")</f>
        <v>20</v>
      </c>
      <c r="I50" s="197">
        <f>COUNTIF(I5:I48,"Y")</f>
        <v>20</v>
      </c>
      <c r="J50" s="197"/>
    </row>
    <row r="51" spans="1:10" s="198" customFormat="1" ht="21">
      <c r="A51" s="194"/>
      <c r="B51" s="195"/>
      <c r="C51" s="214"/>
      <c r="D51" s="194"/>
      <c r="E51" s="197">
        <f>COUNTA(E5:E48)</f>
        <v>20</v>
      </c>
      <c r="F51" s="197">
        <f>COUNTA(F5:F48)</f>
        <v>20</v>
      </c>
      <c r="G51" s="197">
        <f>COUNTA(G5:G48)</f>
        <v>20</v>
      </c>
      <c r="H51" s="197">
        <f>COUNTA(H5:H48)</f>
        <v>20</v>
      </c>
      <c r="I51" s="197">
        <f>COUNTA(I5:I48)</f>
        <v>20</v>
      </c>
      <c r="J51" s="197"/>
    </row>
    <row r="52" spans="1:10" s="198" customFormat="1" ht="21">
      <c r="A52" s="194"/>
      <c r="B52" s="195"/>
      <c r="C52" s="214"/>
      <c r="D52" s="194"/>
      <c r="E52" s="200">
        <f t="shared" ref="E52:I52" si="1">E50/E51</f>
        <v>1</v>
      </c>
      <c r="F52" s="200">
        <f t="shared" si="1"/>
        <v>1</v>
      </c>
      <c r="G52" s="200">
        <f t="shared" si="1"/>
        <v>1</v>
      </c>
      <c r="H52" s="200">
        <f t="shared" si="1"/>
        <v>1</v>
      </c>
      <c r="I52" s="200">
        <f t="shared" si="1"/>
        <v>1</v>
      </c>
      <c r="J52" s="200"/>
    </row>
    <row r="54" spans="1:10" hidden="1">
      <c r="I54" s="185" t="s">
        <v>774</v>
      </c>
      <c r="J54" s="185" t="s">
        <v>775</v>
      </c>
    </row>
    <row r="55" spans="1:10" ht="28.5">
      <c r="B55" s="202"/>
    </row>
    <row r="56" spans="1:10" ht="23.5">
      <c r="B56" s="203"/>
    </row>
    <row r="57" spans="1:10" ht="23.5">
      <c r="B57" s="203"/>
    </row>
    <row r="58" spans="1:10" ht="23.5">
      <c r="B58" s="203"/>
    </row>
    <row r="59" spans="1:10" ht="23.5">
      <c r="B59" s="203"/>
    </row>
    <row r="60" spans="1:10" ht="23.5">
      <c r="B60" s="203"/>
    </row>
    <row r="61" spans="1:10" ht="23.5">
      <c r="B61" s="203"/>
    </row>
    <row r="62" spans="1:10" ht="23.5">
      <c r="B62" s="203"/>
    </row>
    <row r="63" spans="1:10" ht="23.5">
      <c r="B63" s="205"/>
    </row>
    <row r="64" spans="1:10" ht="23.5">
      <c r="B64" s="203"/>
    </row>
    <row r="65" spans="2:3" ht="23.5">
      <c r="B65" s="203"/>
    </row>
    <row r="66" spans="2:3" ht="23.5">
      <c r="B66" s="203"/>
    </row>
    <row r="67" spans="2:3" ht="23.5">
      <c r="B67" s="205"/>
    </row>
    <row r="68" spans="2:3" ht="23.5">
      <c r="B68" s="203"/>
    </row>
    <row r="69" spans="2:3" ht="23.5">
      <c r="B69" s="203"/>
    </row>
    <row r="74" spans="2:3">
      <c r="C74" s="185"/>
    </row>
    <row r="80" spans="2:3" ht="23.5">
      <c r="C80" s="204"/>
    </row>
    <row r="81" spans="3:3" ht="23.5">
      <c r="C81" s="204"/>
    </row>
    <row r="82" spans="3:3" ht="23.5">
      <c r="C82" s="204"/>
    </row>
  </sheetData>
  <sheetProtection formatCells="0" formatRows="0" insertRows="0" deleteRows="0"/>
  <mergeCells count="80">
    <mergeCell ref="A1:J1"/>
    <mergeCell ref="A6:A8"/>
    <mergeCell ref="B6:B8"/>
    <mergeCell ref="A9:A11"/>
    <mergeCell ref="B9:B11"/>
    <mergeCell ref="E6:E8"/>
    <mergeCell ref="F6:F8"/>
    <mergeCell ref="G6:G8"/>
    <mergeCell ref="H6:H8"/>
    <mergeCell ref="I6:I8"/>
    <mergeCell ref="E9:E11"/>
    <mergeCell ref="F9:F11"/>
    <mergeCell ref="G9:G11"/>
    <mergeCell ref="H9:H11"/>
    <mergeCell ref="I9:I11"/>
    <mergeCell ref="J6:J8"/>
    <mergeCell ref="J9:J11"/>
    <mergeCell ref="A14:A16"/>
    <mergeCell ref="B14:B16"/>
    <mergeCell ref="J14:J16"/>
    <mergeCell ref="E14:E16"/>
    <mergeCell ref="F14:F16"/>
    <mergeCell ref="G14:G16"/>
    <mergeCell ref="H14:H16"/>
    <mergeCell ref="I14:I16"/>
    <mergeCell ref="A17:A18"/>
    <mergeCell ref="B17:B18"/>
    <mergeCell ref="E17:E18"/>
    <mergeCell ref="F17:F18"/>
    <mergeCell ref="G17:G18"/>
    <mergeCell ref="H17:H18"/>
    <mergeCell ref="I17:I18"/>
    <mergeCell ref="J17:J18"/>
    <mergeCell ref="B20:B24"/>
    <mergeCell ref="E20:E24"/>
    <mergeCell ref="F20:F24"/>
    <mergeCell ref="G20:G24"/>
    <mergeCell ref="H20:H24"/>
    <mergeCell ref="I20:I24"/>
    <mergeCell ref="A20:A24"/>
    <mergeCell ref="J20:J24"/>
    <mergeCell ref="A25:A30"/>
    <mergeCell ref="B25:B30"/>
    <mergeCell ref="E25:E30"/>
    <mergeCell ref="F25:F30"/>
    <mergeCell ref="G25:G30"/>
    <mergeCell ref="H25:H30"/>
    <mergeCell ref="I25:I30"/>
    <mergeCell ref="J25:J30"/>
    <mergeCell ref="H32:H33"/>
    <mergeCell ref="I32:I33"/>
    <mergeCell ref="J32:J33"/>
    <mergeCell ref="A34:A38"/>
    <mergeCell ref="B34:B38"/>
    <mergeCell ref="E34:E38"/>
    <mergeCell ref="F34:F38"/>
    <mergeCell ref="G34:G38"/>
    <mergeCell ref="H34:H38"/>
    <mergeCell ref="I34:I38"/>
    <mergeCell ref="J34:J38"/>
    <mergeCell ref="A32:A33"/>
    <mergeCell ref="B32:B33"/>
    <mergeCell ref="E32:E33"/>
    <mergeCell ref="F32:F33"/>
    <mergeCell ref="G32:G33"/>
    <mergeCell ref="H40:H42"/>
    <mergeCell ref="I40:I42"/>
    <mergeCell ref="J40:J42"/>
    <mergeCell ref="A47:A48"/>
    <mergeCell ref="B47:B48"/>
    <mergeCell ref="E47:E48"/>
    <mergeCell ref="F47:F48"/>
    <mergeCell ref="G47:G48"/>
    <mergeCell ref="H47:H48"/>
    <mergeCell ref="I47:I48"/>
    <mergeCell ref="A40:A42"/>
    <mergeCell ref="B40:B42"/>
    <mergeCell ref="E40:E42"/>
    <mergeCell ref="F40:F42"/>
    <mergeCell ref="G40:G42"/>
  </mergeCells>
  <conditionalFormatting sqref="E5:I6 E9:I9 E12:I14 E17:I17 E19:I20 E25:I25 E31:I32 E34:I34 E39:I40 E43:I47 E49:I49">
    <cfRule type="containsText" dxfId="107" priority="3" operator="containsText" text="T">
      <formula>NOT(ISERROR(SEARCH("T",E5)))</formula>
    </cfRule>
  </conditionalFormatting>
  <dataValidations count="1">
    <dataValidation type="list" allowBlank="1" showInputMessage="1" showErrorMessage="1" sqref="E5:I6 E9:I9 E12:I14 E17:I17 E19:I20 E25:I25 E31:I32 E34:I34 E39:I40 E43:I47 E49:I49" xr:uid="{00000000-0002-0000-0200-000000000000}">
      <formula1>"Y,T"</formula1>
    </dataValidation>
  </dataValidations>
  <printOptions horizontalCentered="1"/>
  <pageMargins left="0.39370078740157483" right="0.39370078740157483" top="0.39370078740157483" bottom="0.39370078740157483" header="0.31496062992125984" footer="0.31496062992125984"/>
  <pageSetup paperSize="9" scale="69" fitToHeight="0" orientation="landscape" horizontalDpi="4294967295" verticalDpi="4294967295" r:id="rId1"/>
  <headerFooter>
    <oddHeader>&amp;RLampiran 2</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N35"/>
  <sheetViews>
    <sheetView zoomScale="60" zoomScaleNormal="60" workbookViewId="0">
      <selection activeCell="G8" sqref="G8"/>
    </sheetView>
  </sheetViews>
  <sheetFormatPr defaultColWidth="11" defaultRowHeight="15.5"/>
  <cols>
    <col min="1" max="1" width="6.33203125" style="185" customWidth="1"/>
    <col min="2" max="2" width="17.58203125" style="201" customWidth="1"/>
    <col min="3" max="3" width="19.08203125" style="185" customWidth="1"/>
    <col min="4" max="4" width="6.83203125" style="185" customWidth="1"/>
    <col min="5" max="5" width="19.08203125" style="185" customWidth="1"/>
    <col min="6" max="6" width="22" style="185" customWidth="1"/>
    <col min="7" max="7" width="27.33203125" style="185" customWidth="1"/>
    <col min="8" max="8" width="15.08203125" style="185" customWidth="1"/>
    <col min="9" max="9" width="24.58203125" style="185" customWidth="1"/>
    <col min="10" max="10" width="21.08203125" style="185" customWidth="1"/>
    <col min="11" max="11" width="16.33203125" style="185" customWidth="1"/>
    <col min="12" max="12" width="13.08203125" style="185" customWidth="1"/>
    <col min="13" max="13" width="18.08203125" style="185" customWidth="1"/>
    <col min="14" max="14" width="17.33203125" style="185" customWidth="1"/>
    <col min="15" max="16384" width="11" style="185"/>
  </cols>
  <sheetData>
    <row r="1" spans="1:14" ht="68.5" customHeight="1">
      <c r="A1" s="664" t="s">
        <v>1443</v>
      </c>
      <c r="B1" s="664"/>
      <c r="C1" s="664"/>
      <c r="D1" s="664"/>
      <c r="E1" s="664"/>
      <c r="F1" s="664"/>
      <c r="G1" s="664"/>
      <c r="H1" s="664"/>
      <c r="I1" s="664"/>
      <c r="J1" s="664"/>
      <c r="K1" s="664"/>
      <c r="L1" s="664"/>
      <c r="M1" s="664"/>
      <c r="N1" s="664"/>
    </row>
    <row r="2" spans="1:14" ht="32.9" customHeight="1">
      <c r="A2" s="186" t="s">
        <v>1150</v>
      </c>
      <c r="B2" s="187"/>
      <c r="C2" s="186"/>
    </row>
    <row r="3" spans="1:14" s="189" customFormat="1" ht="13">
      <c r="A3" s="666" t="s">
        <v>106</v>
      </c>
      <c r="B3" s="673" t="s">
        <v>847</v>
      </c>
      <c r="C3" s="674"/>
      <c r="D3" s="668" t="s">
        <v>1154</v>
      </c>
      <c r="E3" s="669"/>
      <c r="F3" s="669"/>
      <c r="G3" s="669"/>
      <c r="H3" s="669"/>
      <c r="I3" s="669"/>
      <c r="J3" s="669"/>
      <c r="K3" s="669"/>
      <c r="L3" s="669"/>
      <c r="M3" s="670"/>
      <c r="N3" s="671" t="s">
        <v>702</v>
      </c>
    </row>
    <row r="4" spans="1:14" s="189" customFormat="1" ht="68.5" customHeight="1">
      <c r="A4" s="667"/>
      <c r="B4" s="269" t="s">
        <v>107</v>
      </c>
      <c r="C4" s="269" t="s">
        <v>830</v>
      </c>
      <c r="D4" s="665" t="s">
        <v>106</v>
      </c>
      <c r="E4" s="665" t="s">
        <v>842</v>
      </c>
      <c r="F4" s="665" t="s">
        <v>1149</v>
      </c>
      <c r="G4" s="665" t="s">
        <v>843</v>
      </c>
      <c r="H4" s="665" t="s">
        <v>109</v>
      </c>
      <c r="I4" s="188" t="s">
        <v>1151</v>
      </c>
      <c r="J4" s="188" t="s">
        <v>1152</v>
      </c>
      <c r="K4" s="188" t="s">
        <v>840</v>
      </c>
      <c r="L4" s="188" t="s">
        <v>814</v>
      </c>
      <c r="M4" s="188" t="s">
        <v>841</v>
      </c>
      <c r="N4" s="672"/>
    </row>
    <row r="5" spans="1:14" s="191" customFormat="1">
      <c r="A5" s="270">
        <v>1</v>
      </c>
      <c r="B5" s="271">
        <f>A5+1</f>
        <v>2</v>
      </c>
      <c r="C5" s="272">
        <f t="shared" ref="C5:M5" si="0">B5+1</f>
        <v>3</v>
      </c>
      <c r="D5" s="273">
        <f>C5+1</f>
        <v>4</v>
      </c>
      <c r="E5" s="273">
        <f t="shared" si="0"/>
        <v>5</v>
      </c>
      <c r="F5" s="273">
        <f t="shared" si="0"/>
        <v>6</v>
      </c>
      <c r="G5" s="273">
        <v>8</v>
      </c>
      <c r="H5" s="273">
        <f t="shared" si="0"/>
        <v>9</v>
      </c>
      <c r="I5" s="273">
        <f>H5+1</f>
        <v>10</v>
      </c>
      <c r="J5" s="273">
        <f>I5+1</f>
        <v>11</v>
      </c>
      <c r="K5" s="273">
        <f>J5+1</f>
        <v>12</v>
      </c>
      <c r="L5" s="273">
        <f t="shared" si="0"/>
        <v>13</v>
      </c>
      <c r="M5" s="273">
        <f t="shared" si="0"/>
        <v>14</v>
      </c>
      <c r="N5" s="273">
        <v>20</v>
      </c>
    </row>
    <row r="6" spans="1:14" s="193" customFormat="1" ht="74.150000000000006" customHeight="1">
      <c r="A6" s="22">
        <v>1</v>
      </c>
      <c r="B6" s="213" t="s">
        <v>1178</v>
      </c>
      <c r="C6" s="22" t="s">
        <v>110</v>
      </c>
      <c r="D6" s="22">
        <v>1</v>
      </c>
      <c r="E6" s="146" t="s">
        <v>1228</v>
      </c>
      <c r="F6" s="564" t="s">
        <v>1229</v>
      </c>
      <c r="G6" s="564" t="s">
        <v>1179</v>
      </c>
      <c r="H6" s="565">
        <v>70</v>
      </c>
      <c r="I6" s="566" t="s">
        <v>110</v>
      </c>
      <c r="J6" s="566" t="s">
        <v>110</v>
      </c>
      <c r="K6" s="566" t="s">
        <v>110</v>
      </c>
      <c r="L6" s="566" t="s">
        <v>110</v>
      </c>
      <c r="M6" s="566" t="s">
        <v>110</v>
      </c>
      <c r="N6" s="561"/>
    </row>
    <row r="7" spans="1:14" s="193" customFormat="1" ht="86.5" customHeight="1">
      <c r="A7" s="22"/>
      <c r="B7" s="213"/>
      <c r="C7" s="22"/>
      <c r="D7" s="22">
        <v>2</v>
      </c>
      <c r="E7" s="146" t="s">
        <v>1228</v>
      </c>
      <c r="F7" s="567" t="s">
        <v>1230</v>
      </c>
      <c r="G7" s="567" t="s">
        <v>1231</v>
      </c>
      <c r="H7" s="568" t="s">
        <v>1232</v>
      </c>
      <c r="I7" s="566" t="s">
        <v>110</v>
      </c>
      <c r="J7" s="566" t="s">
        <v>110</v>
      </c>
      <c r="K7" s="566" t="s">
        <v>110</v>
      </c>
      <c r="L7" s="566" t="s">
        <v>110</v>
      </c>
      <c r="M7" s="566" t="s">
        <v>110</v>
      </c>
      <c r="N7" s="561"/>
    </row>
    <row r="8" spans="1:14" s="193" customFormat="1" ht="115" customHeight="1">
      <c r="A8" s="566">
        <v>2</v>
      </c>
      <c r="B8" s="213" t="s">
        <v>1182</v>
      </c>
      <c r="C8" s="22" t="s">
        <v>110</v>
      </c>
      <c r="D8" s="22">
        <v>3</v>
      </c>
      <c r="E8" s="146" t="s">
        <v>1228</v>
      </c>
      <c r="F8" s="567" t="s">
        <v>1233</v>
      </c>
      <c r="G8" s="567" t="s">
        <v>1184</v>
      </c>
      <c r="H8" s="565">
        <v>1000</v>
      </c>
      <c r="I8" s="566" t="s">
        <v>110</v>
      </c>
      <c r="J8" s="566" t="s">
        <v>110</v>
      </c>
      <c r="K8" s="566" t="s">
        <v>110</v>
      </c>
      <c r="L8" s="566" t="s">
        <v>110</v>
      </c>
      <c r="M8" s="566" t="s">
        <v>110</v>
      </c>
      <c r="N8" s="561"/>
    </row>
    <row r="9" spans="1:14" s="193" customFormat="1">
      <c r="A9" s="142"/>
      <c r="B9" s="140"/>
      <c r="C9" s="142"/>
      <c r="D9" s="142"/>
      <c r="E9" s="142"/>
      <c r="F9" s="142"/>
      <c r="G9" s="142"/>
      <c r="H9" s="142"/>
      <c r="I9" s="192"/>
      <c r="J9" s="192"/>
      <c r="K9" s="66"/>
      <c r="L9" s="66"/>
      <c r="M9" s="66"/>
      <c r="N9" s="192"/>
    </row>
    <row r="10" spans="1:14" s="198" customFormat="1" ht="21">
      <c r="A10" s="194"/>
      <c r="B10" s="195"/>
      <c r="C10" s="194"/>
      <c r="D10" s="194"/>
      <c r="E10" s="194"/>
      <c r="F10" s="194"/>
      <c r="G10" s="194"/>
      <c r="H10" s="194"/>
      <c r="I10" s="197">
        <f>COUNTIF(I6:I8,"Y")</f>
        <v>3</v>
      </c>
      <c r="J10" s="197">
        <f>COUNTIF(J6:J8,"Y")</f>
        <v>3</v>
      </c>
      <c r="K10" s="197">
        <f>COUNTIF(K6:K8,"Y")</f>
        <v>3</v>
      </c>
      <c r="L10" s="197">
        <f>COUNTIF(L6:L8,"Y")</f>
        <v>3</v>
      </c>
      <c r="M10" s="197">
        <f>COUNTIF(M6:M8,"Y")</f>
        <v>3</v>
      </c>
      <c r="N10" s="196"/>
    </row>
    <row r="11" spans="1:14" s="198" customFormat="1" ht="21">
      <c r="A11" s="194"/>
      <c r="B11" s="195"/>
      <c r="C11" s="194"/>
      <c r="D11" s="194"/>
      <c r="E11" s="194"/>
      <c r="F11" s="194"/>
      <c r="G11" s="194"/>
      <c r="H11" s="194"/>
      <c r="I11" s="197">
        <f>COUNTA(I6:I8)</f>
        <v>3</v>
      </c>
      <c r="J11" s="197">
        <f>COUNTA(J6:J8)</f>
        <v>3</v>
      </c>
      <c r="K11" s="197">
        <f>COUNTA(K6:K8)</f>
        <v>3</v>
      </c>
      <c r="L11" s="197">
        <f>COUNTA(L6:L8)</f>
        <v>3</v>
      </c>
      <c r="M11" s="197">
        <f>COUNTA(M6:M8)</f>
        <v>3</v>
      </c>
      <c r="N11" s="196"/>
    </row>
    <row r="12" spans="1:14" s="198" customFormat="1" ht="21">
      <c r="A12" s="194"/>
      <c r="B12" s="195"/>
      <c r="C12" s="194"/>
      <c r="D12" s="194"/>
      <c r="E12" s="194"/>
      <c r="F12" s="194"/>
      <c r="G12" s="194"/>
      <c r="H12" s="194"/>
      <c r="I12" s="200">
        <f>I10/I11</f>
        <v>1</v>
      </c>
      <c r="J12" s="200">
        <f>J10/J11</f>
        <v>1</v>
      </c>
      <c r="K12" s="200">
        <f>K10/K11</f>
        <v>1</v>
      </c>
      <c r="L12" s="200">
        <f>L10/L11</f>
        <v>1</v>
      </c>
      <c r="M12" s="200">
        <f>M10/M11</f>
        <v>1</v>
      </c>
      <c r="N12" s="199"/>
    </row>
    <row r="15" spans="1:14" ht="28.5">
      <c r="B15" s="202"/>
    </row>
    <row r="16" spans="1:14" ht="23.5">
      <c r="B16" s="203"/>
      <c r="C16" s="204"/>
    </row>
    <row r="17" spans="2:3" ht="23.5">
      <c r="B17" s="203"/>
      <c r="C17" s="204"/>
    </row>
    <row r="18" spans="2:3" ht="23.5">
      <c r="B18" s="203"/>
      <c r="C18" s="203"/>
    </row>
    <row r="19" spans="2:3" ht="23.5">
      <c r="B19" s="203"/>
      <c r="C19" s="204"/>
    </row>
    <row r="20" spans="2:3" ht="23.5">
      <c r="B20" s="203"/>
      <c r="C20" s="204"/>
    </row>
    <row r="21" spans="2:3" ht="23.5">
      <c r="B21" s="203"/>
      <c r="C21" s="204"/>
    </row>
    <row r="22" spans="2:3" ht="23.5">
      <c r="B22" s="203"/>
      <c r="C22" s="204"/>
    </row>
    <row r="23" spans="2:3" ht="23.5">
      <c r="B23" s="203"/>
      <c r="C23" s="204"/>
    </row>
    <row r="24" spans="2:3" ht="23.5">
      <c r="B24" s="203"/>
      <c r="C24" s="204"/>
    </row>
    <row r="25" spans="2:3" ht="23.5">
      <c r="B25" s="203"/>
      <c r="C25" s="203"/>
    </row>
    <row r="26" spans="2:3" ht="23.5">
      <c r="B26" s="203"/>
      <c r="C26" s="203"/>
    </row>
    <row r="27" spans="2:3" ht="23.5">
      <c r="B27" s="205"/>
      <c r="C27" s="204"/>
    </row>
    <row r="28" spans="2:3" ht="23.5">
      <c r="B28" s="203"/>
      <c r="C28" s="204"/>
    </row>
    <row r="29" spans="2:3" ht="23.5">
      <c r="B29" s="203"/>
      <c r="C29" s="204"/>
    </row>
    <row r="30" spans="2:3" ht="23.5">
      <c r="B30" s="203"/>
      <c r="C30" s="204"/>
    </row>
    <row r="31" spans="2:3" ht="23.5">
      <c r="B31" s="205"/>
      <c r="C31" s="206"/>
    </row>
    <row r="32" spans="2:3" ht="23.5">
      <c r="B32" s="203"/>
      <c r="C32" s="203"/>
    </row>
    <row r="33" spans="2:3" ht="23.5">
      <c r="B33" s="203"/>
      <c r="C33" s="203"/>
    </row>
    <row r="34" spans="2:3" ht="23.5">
      <c r="B34" s="203"/>
      <c r="C34" s="203"/>
    </row>
    <row r="35" spans="2:3" ht="23.5">
      <c r="B35" s="203"/>
      <c r="C35" s="204"/>
    </row>
  </sheetData>
  <mergeCells count="10">
    <mergeCell ref="G4"/>
    <mergeCell ref="H4"/>
    <mergeCell ref="A1:N1"/>
    <mergeCell ref="F4"/>
    <mergeCell ref="A3:A4"/>
    <mergeCell ref="D3:M3"/>
    <mergeCell ref="N3:N4"/>
    <mergeCell ref="B3:C3"/>
    <mergeCell ref="D4"/>
    <mergeCell ref="E4"/>
  </mergeCells>
  <conditionalFormatting sqref="I6:N9 C6:C9">
    <cfRule type="containsText" dxfId="106" priority="2" operator="containsText" text="T">
      <formula>NOT(ISERROR(SEARCH("T",C6)))</formula>
    </cfRule>
  </conditionalFormatting>
  <conditionalFormatting sqref="I6:N9">
    <cfRule type="expression" dxfId="105" priority="1">
      <formula>$C6="T"</formula>
    </cfRule>
  </conditionalFormatting>
  <dataValidations count="1">
    <dataValidation type="list" allowBlank="1" showInputMessage="1" showErrorMessage="1" sqref="C6:C9 I6:M9" xr:uid="{00000000-0002-0000-0300-000000000000}">
      <formula1>"Y,T"</formula1>
    </dataValidation>
  </dataValidations>
  <printOptions horizontalCentered="1"/>
  <pageMargins left="0.39370078740157483" right="0.39370078740157483" top="0.39370078740157483" bottom="0.39370078740157483" header="0.31496062992125984" footer="0.31496062992125984"/>
  <pageSetup paperSize="9" scale="53" fitToHeight="0" orientation="landscape" horizontalDpi="4294967295" verticalDpi="4294967295" r:id="rId1"/>
  <headerFooter>
    <oddHeader>&amp;RLampiran 2</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Q40"/>
  <sheetViews>
    <sheetView topLeftCell="A2" zoomScale="60" zoomScaleNormal="60" workbookViewId="0">
      <selection activeCell="I6" sqref="I6"/>
    </sheetView>
  </sheetViews>
  <sheetFormatPr defaultColWidth="11" defaultRowHeight="15.5"/>
  <cols>
    <col min="1" max="1" width="6.83203125" style="191" customWidth="1"/>
    <col min="2" max="2" width="25" style="185" customWidth="1"/>
    <col min="3" max="3" width="17.83203125" style="185" customWidth="1"/>
    <col min="4" max="5" width="23.08203125" style="185" customWidth="1"/>
    <col min="6" max="6" width="21.5" style="185" customWidth="1"/>
    <col min="7" max="7" width="6.83203125" style="215" customWidth="1"/>
    <col min="8" max="8" width="23.08203125" style="215" customWidth="1"/>
    <col min="9" max="9" width="22" style="185" customWidth="1"/>
    <col min="10" max="10" width="27.33203125" style="185" customWidth="1"/>
    <col min="11" max="11" width="15.08203125" style="185" customWidth="1"/>
    <col min="12" max="12" width="18.5" style="211" customWidth="1"/>
    <col min="13" max="16" width="22.08203125" style="211" customWidth="1"/>
    <col min="17" max="17" width="17.33203125" style="211" customWidth="1"/>
    <col min="18" max="16384" width="11" style="185"/>
  </cols>
  <sheetData>
    <row r="1" spans="1:17" ht="84.65" customHeight="1">
      <c r="A1" s="664" t="s">
        <v>1443</v>
      </c>
      <c r="B1" s="664"/>
      <c r="C1" s="664"/>
      <c r="D1" s="664"/>
      <c r="E1" s="664"/>
      <c r="F1" s="664"/>
      <c r="G1" s="664"/>
      <c r="H1" s="664"/>
      <c r="I1" s="664"/>
      <c r="J1" s="664"/>
      <c r="K1" s="664"/>
      <c r="L1" s="664"/>
      <c r="M1" s="664"/>
      <c r="N1" s="664"/>
      <c r="O1" s="664"/>
      <c r="P1" s="664"/>
      <c r="Q1" s="664"/>
    </row>
    <row r="2" spans="1:17" ht="32.9" customHeight="1">
      <c r="A2" s="186" t="s">
        <v>823</v>
      </c>
      <c r="B2" s="186"/>
      <c r="C2" s="186"/>
      <c r="D2" s="186"/>
      <c r="E2" s="186"/>
      <c r="F2" s="186"/>
      <c r="L2" s="191"/>
      <c r="M2" s="191"/>
      <c r="N2" s="191"/>
      <c r="O2" s="191"/>
      <c r="P2" s="191"/>
      <c r="Q2" s="191"/>
    </row>
    <row r="3" spans="1:17" ht="38.15" customHeight="1">
      <c r="A3" s="675" t="s">
        <v>106</v>
      </c>
      <c r="B3" s="677" t="s">
        <v>607</v>
      </c>
      <c r="C3" s="678"/>
      <c r="D3" s="679" t="s">
        <v>1154</v>
      </c>
      <c r="E3" s="680"/>
      <c r="F3" s="681"/>
      <c r="G3" s="682" t="s">
        <v>106</v>
      </c>
      <c r="H3" s="682" t="s">
        <v>112</v>
      </c>
      <c r="I3" s="682" t="s">
        <v>113</v>
      </c>
      <c r="J3" s="682" t="s">
        <v>114</v>
      </c>
      <c r="K3" s="682" t="s">
        <v>848</v>
      </c>
      <c r="L3" s="684" t="s">
        <v>725</v>
      </c>
      <c r="M3" s="685"/>
      <c r="N3" s="685"/>
      <c r="O3" s="685"/>
      <c r="P3" s="685"/>
      <c r="Q3" s="682" t="s">
        <v>702</v>
      </c>
    </row>
    <row r="4" spans="1:17" ht="93">
      <c r="A4" s="676"/>
      <c r="B4" s="269" t="s">
        <v>107</v>
      </c>
      <c r="C4" s="269" t="s">
        <v>830</v>
      </c>
      <c r="D4" s="188" t="s">
        <v>842</v>
      </c>
      <c r="E4" s="188" t="s">
        <v>1149</v>
      </c>
      <c r="F4" s="188" t="s">
        <v>1152</v>
      </c>
      <c r="G4" s="683"/>
      <c r="H4" s="683"/>
      <c r="I4" s="683"/>
      <c r="J4" s="683"/>
      <c r="K4" s="683"/>
      <c r="L4" s="262" t="s">
        <v>1153</v>
      </c>
      <c r="M4" s="216" t="s">
        <v>858</v>
      </c>
      <c r="N4" s="216" t="s">
        <v>840</v>
      </c>
      <c r="O4" s="216" t="s">
        <v>814</v>
      </c>
      <c r="P4" s="216" t="s">
        <v>841</v>
      </c>
      <c r="Q4" s="683"/>
    </row>
    <row r="5" spans="1:17" ht="15.75" customHeight="1">
      <c r="A5" s="190">
        <v>1</v>
      </c>
      <c r="B5" s="218">
        <f>A5+1</f>
        <v>2</v>
      </c>
      <c r="C5" s="218">
        <f t="shared" ref="C5" si="0">B5+1</f>
        <v>3</v>
      </c>
      <c r="D5" s="219">
        <f>C5+1</f>
        <v>4</v>
      </c>
      <c r="E5" s="219">
        <f>D5+1</f>
        <v>5</v>
      </c>
      <c r="F5" s="219">
        <f>E5+1</f>
        <v>6</v>
      </c>
      <c r="G5" s="217">
        <f>F5+1</f>
        <v>7</v>
      </c>
      <c r="H5" s="217">
        <f t="shared" ref="H5:J5" si="1">G5+1</f>
        <v>8</v>
      </c>
      <c r="I5" s="217">
        <f t="shared" si="1"/>
        <v>9</v>
      </c>
      <c r="J5" s="217">
        <f t="shared" si="1"/>
        <v>10</v>
      </c>
      <c r="K5" s="217">
        <f t="shared" ref="K5:Q5" si="2">J5+1</f>
        <v>11</v>
      </c>
      <c r="L5" s="217">
        <f t="shared" si="2"/>
        <v>12</v>
      </c>
      <c r="M5" s="217">
        <f t="shared" si="2"/>
        <v>13</v>
      </c>
      <c r="N5" s="217">
        <f t="shared" ref="N5" si="3">M5+1</f>
        <v>14</v>
      </c>
      <c r="O5" s="217">
        <f t="shared" si="2"/>
        <v>15</v>
      </c>
      <c r="P5" s="217">
        <f t="shared" ref="P5" si="4">O5+1</f>
        <v>16</v>
      </c>
      <c r="Q5" s="217">
        <f t="shared" si="2"/>
        <v>17</v>
      </c>
    </row>
    <row r="6" spans="1:17" s="210" customFormat="1" ht="80.150000000000006" customHeight="1">
      <c r="A6" s="22">
        <v>1</v>
      </c>
      <c r="B6" s="213" t="s">
        <v>1178</v>
      </c>
      <c r="C6" s="22" t="s">
        <v>110</v>
      </c>
      <c r="D6" s="146" t="s">
        <v>1228</v>
      </c>
      <c r="E6" s="564" t="s">
        <v>1229</v>
      </c>
      <c r="F6" s="147" t="s">
        <v>110</v>
      </c>
      <c r="G6" s="22">
        <v>1</v>
      </c>
      <c r="H6" s="146" t="s">
        <v>1234</v>
      </c>
      <c r="I6" s="146" t="s">
        <v>1235</v>
      </c>
      <c r="J6" s="564" t="s">
        <v>1236</v>
      </c>
      <c r="K6" s="341">
        <v>100</v>
      </c>
      <c r="L6" s="566" t="s">
        <v>110</v>
      </c>
      <c r="M6" s="566" t="s">
        <v>110</v>
      </c>
      <c r="N6" s="566" t="s">
        <v>110</v>
      </c>
      <c r="O6" s="566" t="s">
        <v>110</v>
      </c>
      <c r="P6" s="566" t="s">
        <v>110</v>
      </c>
      <c r="Q6" s="566"/>
    </row>
    <row r="7" spans="1:17" s="209" customFormat="1" ht="96.65" customHeight="1">
      <c r="A7" s="22"/>
      <c r="B7" s="213"/>
      <c r="C7" s="22"/>
      <c r="D7" s="146" t="s">
        <v>1228</v>
      </c>
      <c r="E7" s="567" t="s">
        <v>1230</v>
      </c>
      <c r="F7" s="147" t="s">
        <v>110</v>
      </c>
      <c r="G7" s="22">
        <v>2</v>
      </c>
      <c r="H7" s="567" t="s">
        <v>1237</v>
      </c>
      <c r="I7" s="567" t="s">
        <v>1238</v>
      </c>
      <c r="J7" s="567" t="s">
        <v>1239</v>
      </c>
      <c r="K7" s="274">
        <v>100</v>
      </c>
      <c r="L7" s="566" t="s">
        <v>110</v>
      </c>
      <c r="M7" s="566" t="s">
        <v>110</v>
      </c>
      <c r="N7" s="566" t="s">
        <v>110</v>
      </c>
      <c r="O7" s="566" t="s">
        <v>110</v>
      </c>
      <c r="P7" s="566" t="s">
        <v>110</v>
      </c>
      <c r="Q7" s="566"/>
    </row>
    <row r="8" spans="1:17" s="209" customFormat="1" ht="80.150000000000006" customHeight="1">
      <c r="A8" s="22"/>
      <c r="B8" s="220"/>
      <c r="C8" s="147"/>
      <c r="D8" s="220"/>
      <c r="E8" s="220"/>
      <c r="F8" s="147"/>
      <c r="G8" s="22">
        <v>3</v>
      </c>
      <c r="H8" s="567" t="s">
        <v>1240</v>
      </c>
      <c r="I8" s="567" t="s">
        <v>1241</v>
      </c>
      <c r="J8" s="564" t="s">
        <v>1242</v>
      </c>
      <c r="K8" s="274">
        <v>100</v>
      </c>
      <c r="L8" s="566" t="s">
        <v>110</v>
      </c>
      <c r="M8" s="566" t="s">
        <v>110</v>
      </c>
      <c r="N8" s="566" t="s">
        <v>110</v>
      </c>
      <c r="O8" s="566" t="s">
        <v>110</v>
      </c>
      <c r="P8" s="566" t="s">
        <v>110</v>
      </c>
      <c r="Q8" s="566"/>
    </row>
    <row r="9" spans="1:17" s="209" customFormat="1" ht="80.150000000000006" customHeight="1">
      <c r="A9" s="22">
        <v>2</v>
      </c>
      <c r="B9" s="213" t="s">
        <v>1182</v>
      </c>
      <c r="C9" s="147" t="s">
        <v>110</v>
      </c>
      <c r="D9" s="146" t="s">
        <v>1228</v>
      </c>
      <c r="E9" s="567" t="s">
        <v>1233</v>
      </c>
      <c r="F9" s="147" t="s">
        <v>110</v>
      </c>
      <c r="G9" s="22">
        <v>4</v>
      </c>
      <c r="H9" s="567" t="s">
        <v>1243</v>
      </c>
      <c r="I9" s="567" t="s">
        <v>1244</v>
      </c>
      <c r="J9" s="564" t="s">
        <v>1245</v>
      </c>
      <c r="K9" s="274">
        <v>100</v>
      </c>
      <c r="L9" s="566" t="s">
        <v>110</v>
      </c>
      <c r="M9" s="566" t="s">
        <v>110</v>
      </c>
      <c r="N9" s="566" t="s">
        <v>110</v>
      </c>
      <c r="O9" s="566" t="s">
        <v>110</v>
      </c>
      <c r="P9" s="566" t="s">
        <v>110</v>
      </c>
      <c r="Q9" s="566"/>
    </row>
    <row r="10" spans="1:17" s="209" customFormat="1">
      <c r="A10" s="221"/>
      <c r="B10" s="212"/>
      <c r="C10" s="212"/>
      <c r="D10" s="212"/>
      <c r="E10" s="212"/>
      <c r="F10" s="212"/>
      <c r="G10" s="192"/>
      <c r="H10" s="192"/>
      <c r="I10" s="212"/>
      <c r="J10" s="212"/>
      <c r="K10" s="212"/>
      <c r="L10" s="150"/>
      <c r="M10" s="149"/>
      <c r="N10" s="149"/>
      <c r="O10" s="149"/>
      <c r="P10" s="222"/>
      <c r="Q10" s="221"/>
    </row>
    <row r="11" spans="1:17" s="198" customFormat="1" ht="21">
      <c r="A11" s="194"/>
      <c r="B11" s="195"/>
      <c r="C11" s="194"/>
      <c r="D11" s="214"/>
      <c r="E11" s="214"/>
      <c r="F11" s="194"/>
      <c r="G11" s="196"/>
      <c r="H11" s="196"/>
      <c r="I11" s="196"/>
      <c r="J11" s="196"/>
      <c r="K11" s="196"/>
      <c r="L11" s="197">
        <f>COUNTIF(L6:L9,"Y")</f>
        <v>4</v>
      </c>
      <c r="M11" s="197">
        <f>COUNTIF(M6:M9,"Y")</f>
        <v>4</v>
      </c>
      <c r="N11" s="197">
        <f>COUNTIF(N6:N9,"Y")</f>
        <v>4</v>
      </c>
      <c r="O11" s="197">
        <f>COUNTIF(O6:O9,"Y")</f>
        <v>4</v>
      </c>
      <c r="P11" s="197">
        <f>COUNTIF(P6:P9,"Y")</f>
        <v>4</v>
      </c>
      <c r="Q11" s="196"/>
    </row>
    <row r="12" spans="1:17" s="198" customFormat="1" ht="21">
      <c r="A12" s="194"/>
      <c r="B12" s="195"/>
      <c r="C12" s="194"/>
      <c r="D12" s="214"/>
      <c r="E12" s="214"/>
      <c r="F12" s="194"/>
      <c r="G12" s="196"/>
      <c r="H12" s="196"/>
      <c r="I12" s="196"/>
      <c r="J12" s="196"/>
      <c r="K12" s="196"/>
      <c r="L12" s="197">
        <f>COUNTA(L6:L10)</f>
        <v>4</v>
      </c>
      <c r="M12" s="197">
        <f>COUNTA(M6:M10)</f>
        <v>4</v>
      </c>
      <c r="N12" s="197">
        <f>COUNTA(N6:N10)</f>
        <v>4</v>
      </c>
      <c r="O12" s="197">
        <f>COUNTA(O6:O10)</f>
        <v>4</v>
      </c>
      <c r="P12" s="197">
        <f>COUNTA(P6:P10)</f>
        <v>4</v>
      </c>
      <c r="Q12" s="196"/>
    </row>
    <row r="13" spans="1:17" s="198" customFormat="1" ht="21">
      <c r="A13" s="194"/>
      <c r="B13" s="195"/>
      <c r="C13" s="194"/>
      <c r="D13" s="214"/>
      <c r="E13" s="214"/>
      <c r="F13" s="194"/>
      <c r="G13" s="199"/>
      <c r="H13" s="199"/>
      <c r="I13" s="199"/>
      <c r="J13" s="199"/>
      <c r="K13" s="199"/>
      <c r="L13" s="200">
        <f>L11/L12</f>
        <v>1</v>
      </c>
      <c r="M13" s="200">
        <f>M11/M12</f>
        <v>1</v>
      </c>
      <c r="N13" s="200">
        <f>N11/N12</f>
        <v>1</v>
      </c>
      <c r="O13" s="200">
        <f>O11/O12</f>
        <v>1</v>
      </c>
      <c r="P13" s="200">
        <f>P11/P12</f>
        <v>1</v>
      </c>
      <c r="Q13" s="199"/>
    </row>
    <row r="15" spans="1:17">
      <c r="L15" s="209"/>
      <c r="M15" s="209"/>
      <c r="N15" s="209"/>
      <c r="O15" s="185"/>
    </row>
    <row r="16" spans="1:17" ht="28.5">
      <c r="B16" s="202"/>
    </row>
    <row r="17" spans="2:3" ht="23.5">
      <c r="B17" s="203"/>
      <c r="C17" s="203"/>
    </row>
    <row r="18" spans="2:3" ht="23.5">
      <c r="B18" s="203"/>
      <c r="C18" s="203"/>
    </row>
    <row r="19" spans="2:3" ht="23.5">
      <c r="B19" s="203"/>
      <c r="C19" s="203"/>
    </row>
    <row r="20" spans="2:3" ht="23.5">
      <c r="B20" s="203"/>
      <c r="C20" s="203"/>
    </row>
    <row r="21" spans="2:3" ht="23.5">
      <c r="B21" s="203"/>
      <c r="C21" s="203"/>
    </row>
    <row r="22" spans="2:3" ht="23.5">
      <c r="B22" s="203"/>
      <c r="C22" s="203"/>
    </row>
    <row r="23" spans="2:3" ht="23.5">
      <c r="B23" s="203"/>
      <c r="C23" s="203"/>
    </row>
    <row r="24" spans="2:3" ht="23.5">
      <c r="B24" s="203"/>
      <c r="C24" s="203"/>
    </row>
    <row r="25" spans="2:3" ht="23.5">
      <c r="B25" s="203"/>
      <c r="C25" s="203"/>
    </row>
    <row r="26" spans="2:3" ht="23.5">
      <c r="B26" s="203"/>
      <c r="C26" s="203"/>
    </row>
    <row r="27" spans="2:3" ht="23.5">
      <c r="B27" s="203"/>
      <c r="C27" s="203"/>
    </row>
    <row r="28" spans="2:3" ht="23.5">
      <c r="B28" s="203"/>
      <c r="C28" s="203"/>
    </row>
    <row r="29" spans="2:3" ht="23.5">
      <c r="B29" s="203"/>
      <c r="C29" s="203"/>
    </row>
    <row r="30" spans="2:3" ht="23.5">
      <c r="B30" s="205"/>
      <c r="C30" s="223"/>
    </row>
    <row r="31" spans="2:3" ht="23.5">
      <c r="B31" s="203"/>
      <c r="C31" s="203"/>
    </row>
    <row r="32" spans="2:3" ht="23.5">
      <c r="B32" s="203"/>
      <c r="C32" s="203"/>
    </row>
    <row r="33" spans="2:5" ht="23.5">
      <c r="B33" s="203"/>
      <c r="C33" s="203"/>
    </row>
    <row r="34" spans="2:5" ht="23.25" customHeight="1">
      <c r="B34" s="203"/>
      <c r="C34" s="205"/>
    </row>
    <row r="35" spans="2:5" ht="23.5">
      <c r="B35" s="203"/>
      <c r="C35" s="203"/>
    </row>
    <row r="36" spans="2:5" ht="23.5">
      <c r="B36" s="203"/>
      <c r="C36" s="203"/>
    </row>
    <row r="37" spans="2:5" ht="23.5">
      <c r="B37" s="203"/>
      <c r="C37" s="203"/>
    </row>
    <row r="38" spans="2:5" ht="23.5">
      <c r="B38" s="203"/>
      <c r="C38" s="203"/>
    </row>
    <row r="39" spans="2:5" ht="23.5">
      <c r="C39" s="203"/>
      <c r="D39" s="203"/>
      <c r="E39" s="203"/>
    </row>
    <row r="40" spans="2:5" ht="23.5">
      <c r="C40" s="203"/>
      <c r="D40" s="203"/>
      <c r="E40" s="203"/>
    </row>
  </sheetData>
  <mergeCells count="11">
    <mergeCell ref="A1:Q1"/>
    <mergeCell ref="A3:A4"/>
    <mergeCell ref="B3:C3"/>
    <mergeCell ref="D3:F3"/>
    <mergeCell ref="G3:G4"/>
    <mergeCell ref="Q3:Q4"/>
    <mergeCell ref="H3:H4"/>
    <mergeCell ref="I3:I4"/>
    <mergeCell ref="J3:J4"/>
    <mergeCell ref="K3:K4"/>
    <mergeCell ref="L3:P3"/>
  </mergeCells>
  <phoneticPr fontId="43" type="noConversion"/>
  <conditionalFormatting sqref="C6:C10 F6:F10 L6:P10">
    <cfRule type="containsText" dxfId="104" priority="3" operator="containsText" text="T">
      <formula>NOT(ISERROR(SEARCH("T",C6)))</formula>
    </cfRule>
  </conditionalFormatting>
  <conditionalFormatting sqref="F6:F10 L6:P10">
    <cfRule type="expression" dxfId="103" priority="2">
      <formula>$C6="T"</formula>
    </cfRule>
  </conditionalFormatting>
  <conditionalFormatting sqref="L6:P10">
    <cfRule type="expression" dxfId="102" priority="1">
      <formula>$F6="T"</formula>
    </cfRule>
  </conditionalFormatting>
  <dataValidations count="2">
    <dataValidation type="list" showInputMessage="1" showErrorMessage="1" sqref="C8:C10 F6:F10 L6:P10" xr:uid="{00000000-0002-0000-0400-000000000000}">
      <formula1>"Y,T"</formula1>
    </dataValidation>
    <dataValidation type="list" allowBlank="1" showInputMessage="1" showErrorMessage="1" sqref="C6:C7" xr:uid="{00000000-0002-0000-0400-000001000000}">
      <formula1>"Y,T"</formula1>
    </dataValidation>
  </dataValidations>
  <printOptions horizontalCentered="1"/>
  <pageMargins left="0.39370078740157483" right="0.39370078740157483" top="0.39370078740157483" bottom="0.39370078740157483" header="0.31496062992125984" footer="0.31496062992125984"/>
  <pageSetup paperSize="9" scale="38" fitToHeight="0" orientation="landscape" horizontalDpi="4294967295" verticalDpi="4294967295" r:id="rId1"/>
  <headerFooter>
    <oddHeader>&amp;RLampiran 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DT64"/>
  <sheetViews>
    <sheetView topLeftCell="G1" zoomScale="50" zoomScaleNormal="50" workbookViewId="0">
      <selection activeCell="R8" sqref="R8"/>
    </sheetView>
  </sheetViews>
  <sheetFormatPr defaultColWidth="11" defaultRowHeight="15.5"/>
  <cols>
    <col min="1" max="1" width="6.83203125" style="124" customWidth="1"/>
    <col min="2" max="2" width="19.08203125" style="124" customWidth="1"/>
    <col min="3" max="3" width="22" style="124" customWidth="1"/>
    <col min="4" max="4" width="24.33203125" style="124" customWidth="1"/>
    <col min="5" max="5" width="20.33203125" style="124" customWidth="1"/>
    <col min="6" max="6" width="17.83203125" style="124" customWidth="1"/>
    <col min="7" max="7" width="22.5" style="124" customWidth="1"/>
    <col min="8" max="8" width="28.08203125" style="124" customWidth="1"/>
    <col min="9" max="9" width="7.5" style="124" customWidth="1"/>
    <col min="10" max="10" width="20.08203125" style="124" customWidth="1"/>
    <col min="11" max="11" width="18.5" style="124" bestFit="1" customWidth="1"/>
    <col min="12" max="14" width="21.5" style="124" customWidth="1"/>
    <col min="15" max="15" width="32.83203125" style="124" customWidth="1"/>
    <col min="16" max="16" width="17.58203125" style="124" customWidth="1"/>
    <col min="17" max="17" width="24" style="124" customWidth="1"/>
    <col min="18" max="18" width="18.58203125" style="139" customWidth="1"/>
    <col min="19" max="19" width="24.08203125" style="124" customWidth="1"/>
    <col min="20" max="16384" width="11" style="124"/>
  </cols>
  <sheetData>
    <row r="1" spans="1:124" ht="67.400000000000006" customHeight="1">
      <c r="A1" s="664" t="s">
        <v>1443</v>
      </c>
      <c r="B1" s="664"/>
      <c r="C1" s="664"/>
      <c r="D1" s="664"/>
      <c r="E1" s="664"/>
      <c r="F1" s="664"/>
      <c r="G1" s="664"/>
      <c r="H1" s="664"/>
      <c r="I1" s="664"/>
      <c r="J1" s="664"/>
      <c r="K1" s="664"/>
      <c r="L1" s="664"/>
      <c r="M1" s="664"/>
      <c r="N1" s="664"/>
      <c r="O1" s="664"/>
      <c r="P1" s="664"/>
      <c r="Q1" s="664"/>
      <c r="R1" s="664"/>
      <c r="S1" s="664"/>
    </row>
    <row r="2" spans="1:124" ht="32.9" customHeight="1">
      <c r="A2" s="186" t="s">
        <v>824</v>
      </c>
    </row>
    <row r="3" spans="1:124" s="275" customFormat="1" ht="38.15" customHeight="1">
      <c r="A3" s="687" t="s">
        <v>106</v>
      </c>
      <c r="B3" s="688" t="s">
        <v>607</v>
      </c>
      <c r="C3" s="688"/>
      <c r="D3" s="689" t="s">
        <v>1154</v>
      </c>
      <c r="E3" s="689"/>
      <c r="F3" s="689"/>
      <c r="G3" s="687" t="s">
        <v>113</v>
      </c>
      <c r="H3" s="687"/>
      <c r="I3" s="686" t="s">
        <v>106</v>
      </c>
      <c r="J3" s="686" t="s">
        <v>115</v>
      </c>
      <c r="K3" s="686" t="s">
        <v>116</v>
      </c>
      <c r="L3" s="686" t="s">
        <v>117</v>
      </c>
      <c r="M3" s="686" t="s">
        <v>120</v>
      </c>
      <c r="N3" s="686" t="s">
        <v>732</v>
      </c>
      <c r="O3" s="686"/>
      <c r="P3" s="686"/>
      <c r="Q3" s="686"/>
      <c r="R3" s="686"/>
      <c r="S3" s="686" t="s">
        <v>702</v>
      </c>
      <c r="T3" s="581"/>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row>
    <row r="4" spans="1:124" s="275" customFormat="1" ht="62.15" customHeight="1">
      <c r="A4" s="687"/>
      <c r="B4" s="269" t="s">
        <v>107</v>
      </c>
      <c r="C4" s="269" t="s">
        <v>830</v>
      </c>
      <c r="D4" s="188" t="s">
        <v>842</v>
      </c>
      <c r="E4" s="188" t="s">
        <v>1149</v>
      </c>
      <c r="F4" s="188" t="s">
        <v>1152</v>
      </c>
      <c r="G4" s="263" t="s">
        <v>859</v>
      </c>
      <c r="H4" s="216" t="s">
        <v>858</v>
      </c>
      <c r="I4" s="686"/>
      <c r="J4" s="686"/>
      <c r="K4" s="686"/>
      <c r="L4" s="686"/>
      <c r="M4" s="686"/>
      <c r="N4" s="152" t="s">
        <v>864</v>
      </c>
      <c r="O4" s="152" t="s">
        <v>860</v>
      </c>
      <c r="P4" s="152" t="s">
        <v>840</v>
      </c>
      <c r="Q4" s="152" t="s">
        <v>814</v>
      </c>
      <c r="R4" s="152" t="s">
        <v>841</v>
      </c>
      <c r="S4" s="686"/>
      <c r="T4" s="581"/>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row>
    <row r="5" spans="1:124" s="275" customFormat="1">
      <c r="A5" s="263">
        <f>0+1</f>
        <v>1</v>
      </c>
      <c r="B5" s="264">
        <f>A5+1</f>
        <v>2</v>
      </c>
      <c r="C5" s="264">
        <f t="shared" ref="C5:D5" si="0">B5+1</f>
        <v>3</v>
      </c>
      <c r="D5" s="265">
        <f t="shared" si="0"/>
        <v>4</v>
      </c>
      <c r="E5" s="265">
        <f t="shared" ref="E5" si="1">D5+1</f>
        <v>5</v>
      </c>
      <c r="F5" s="265">
        <f t="shared" ref="F5" si="2">E5+1</f>
        <v>6</v>
      </c>
      <c r="G5" s="263">
        <f>F5+1</f>
        <v>7</v>
      </c>
      <c r="H5" s="263">
        <f t="shared" ref="H5:S5" si="3">G5+1</f>
        <v>8</v>
      </c>
      <c r="I5" s="152">
        <f t="shared" si="3"/>
        <v>9</v>
      </c>
      <c r="J5" s="152">
        <f t="shared" si="3"/>
        <v>10</v>
      </c>
      <c r="K5" s="152">
        <f t="shared" si="3"/>
        <v>11</v>
      </c>
      <c r="L5" s="152">
        <f t="shared" ref="L5" si="4">K5+1</f>
        <v>12</v>
      </c>
      <c r="M5" s="152">
        <f t="shared" ref="M5" si="5">L5+1</f>
        <v>13</v>
      </c>
      <c r="N5" s="152">
        <f t="shared" ref="N5" si="6">M5+1</f>
        <v>14</v>
      </c>
      <c r="O5" s="152">
        <f t="shared" ref="O5" si="7">N5+1</f>
        <v>15</v>
      </c>
      <c r="P5" s="152">
        <f t="shared" si="3"/>
        <v>16</v>
      </c>
      <c r="Q5" s="152">
        <f t="shared" si="3"/>
        <v>17</v>
      </c>
      <c r="R5" s="152">
        <f t="shared" si="3"/>
        <v>18</v>
      </c>
      <c r="S5" s="152">
        <f t="shared" si="3"/>
        <v>19</v>
      </c>
      <c r="T5" s="581"/>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row>
    <row r="6" spans="1:124" s="579" customFormat="1" ht="93">
      <c r="A6" s="569">
        <v>1</v>
      </c>
      <c r="B6" s="570" t="s">
        <v>1178</v>
      </c>
      <c r="C6" s="571" t="s">
        <v>110</v>
      </c>
      <c r="D6" s="146" t="s">
        <v>1228</v>
      </c>
      <c r="E6" s="564" t="s">
        <v>1229</v>
      </c>
      <c r="F6" s="571" t="s">
        <v>110</v>
      </c>
      <c r="G6" s="146" t="s">
        <v>1235</v>
      </c>
      <c r="H6" s="563" t="s">
        <v>110</v>
      </c>
      <c r="I6" s="22">
        <v>1</v>
      </c>
      <c r="J6" s="567" t="s">
        <v>1246</v>
      </c>
      <c r="K6" s="572" t="s">
        <v>1610</v>
      </c>
      <c r="L6" s="572" t="s">
        <v>1248</v>
      </c>
      <c r="M6" s="341">
        <v>100</v>
      </c>
      <c r="N6" s="578" t="s">
        <v>110</v>
      </c>
      <c r="O6" s="578" t="s">
        <v>110</v>
      </c>
      <c r="P6" s="578" t="s">
        <v>110</v>
      </c>
      <c r="Q6" s="578" t="s">
        <v>110</v>
      </c>
      <c r="R6" s="578" t="s">
        <v>110</v>
      </c>
      <c r="S6" s="578"/>
    </row>
    <row r="7" spans="1:124" s="579" customFormat="1" ht="80.150000000000006" customHeight="1">
      <c r="A7" s="569"/>
      <c r="B7" s="213"/>
      <c r="C7" s="571"/>
      <c r="D7" s="146"/>
      <c r="E7" s="580"/>
      <c r="F7" s="571"/>
      <c r="G7" s="146"/>
      <c r="H7" s="563"/>
      <c r="I7" s="22">
        <v>2</v>
      </c>
      <c r="J7" s="567" t="s">
        <v>1249</v>
      </c>
      <c r="K7" s="564" t="s">
        <v>1250</v>
      </c>
      <c r="L7" s="564" t="s">
        <v>1251</v>
      </c>
      <c r="M7" s="341">
        <v>100</v>
      </c>
      <c r="N7" s="578" t="s">
        <v>110</v>
      </c>
      <c r="O7" s="578" t="s">
        <v>110</v>
      </c>
      <c r="P7" s="578" t="s">
        <v>110</v>
      </c>
      <c r="Q7" s="578" t="s">
        <v>110</v>
      </c>
      <c r="R7" s="578" t="s">
        <v>110</v>
      </c>
      <c r="S7" s="578"/>
    </row>
    <row r="8" spans="1:124" s="579" customFormat="1" ht="80.150000000000006" customHeight="1">
      <c r="A8" s="569"/>
      <c r="B8" s="213"/>
      <c r="C8" s="571"/>
      <c r="D8" s="146"/>
      <c r="E8" s="580"/>
      <c r="F8" s="571"/>
      <c r="G8" s="146"/>
      <c r="H8" s="563"/>
      <c r="I8" s="22">
        <v>3</v>
      </c>
      <c r="J8" s="564" t="s">
        <v>1252</v>
      </c>
      <c r="K8" s="567" t="s">
        <v>1253</v>
      </c>
      <c r="L8" s="564" t="s">
        <v>1254</v>
      </c>
      <c r="M8" s="341">
        <v>100</v>
      </c>
      <c r="N8" s="578" t="s">
        <v>110</v>
      </c>
      <c r="O8" s="578" t="s">
        <v>110</v>
      </c>
      <c r="P8" s="578" t="s">
        <v>110</v>
      </c>
      <c r="Q8" s="578" t="s">
        <v>110</v>
      </c>
      <c r="R8" s="578" t="s">
        <v>110</v>
      </c>
      <c r="S8" s="578"/>
    </row>
    <row r="9" spans="1:124" s="579" customFormat="1" ht="80.150000000000006" customHeight="1">
      <c r="A9" s="569"/>
      <c r="B9" s="213"/>
      <c r="C9" s="571"/>
      <c r="D9" s="146"/>
      <c r="E9" s="580"/>
      <c r="F9" s="571"/>
      <c r="G9" s="146"/>
      <c r="H9" s="563"/>
      <c r="I9" s="22">
        <v>4</v>
      </c>
      <c r="J9" s="567" t="s">
        <v>1255</v>
      </c>
      <c r="K9" s="572" t="s">
        <v>1256</v>
      </c>
      <c r="L9" s="572" t="s">
        <v>1257</v>
      </c>
      <c r="M9" s="341">
        <v>100</v>
      </c>
      <c r="N9" s="578" t="s">
        <v>110</v>
      </c>
      <c r="O9" s="578" t="s">
        <v>110</v>
      </c>
      <c r="P9" s="578" t="s">
        <v>110</v>
      </c>
      <c r="Q9" s="578" t="s">
        <v>110</v>
      </c>
      <c r="R9" s="578" t="s">
        <v>110</v>
      </c>
      <c r="S9" s="578"/>
    </row>
    <row r="10" spans="1:124" s="579" customFormat="1" ht="80.150000000000006" customHeight="1">
      <c r="A10" s="569"/>
      <c r="B10" s="213"/>
      <c r="C10" s="571"/>
      <c r="D10" s="146"/>
      <c r="E10" s="580"/>
      <c r="F10" s="571"/>
      <c r="G10" s="146"/>
      <c r="H10" s="563"/>
      <c r="I10" s="22">
        <v>5</v>
      </c>
      <c r="J10" s="567" t="s">
        <v>1258</v>
      </c>
      <c r="K10" s="572" t="s">
        <v>1259</v>
      </c>
      <c r="L10" s="572" t="s">
        <v>1260</v>
      </c>
      <c r="M10" s="307">
        <v>100</v>
      </c>
      <c r="N10" s="578" t="s">
        <v>110</v>
      </c>
      <c r="O10" s="578" t="s">
        <v>110</v>
      </c>
      <c r="P10" s="578" t="s">
        <v>110</v>
      </c>
      <c r="Q10" s="578" t="s">
        <v>110</v>
      </c>
      <c r="R10" s="578" t="s">
        <v>110</v>
      </c>
      <c r="S10" s="578"/>
    </row>
    <row r="11" spans="1:124" s="579" customFormat="1" ht="80.150000000000006" customHeight="1">
      <c r="A11" s="569"/>
      <c r="B11" s="213"/>
      <c r="C11" s="571"/>
      <c r="D11" s="146"/>
      <c r="E11" s="580"/>
      <c r="F11" s="571"/>
      <c r="G11" s="146"/>
      <c r="H11" s="563"/>
      <c r="I11" s="573">
        <v>6</v>
      </c>
      <c r="J11" s="564" t="s">
        <v>1261</v>
      </c>
      <c r="K11" s="572" t="s">
        <v>1262</v>
      </c>
      <c r="L11" s="572" t="s">
        <v>1263</v>
      </c>
      <c r="M11" s="341">
        <v>100</v>
      </c>
      <c r="N11" s="578" t="s">
        <v>110</v>
      </c>
      <c r="O11" s="578" t="s">
        <v>110</v>
      </c>
      <c r="P11" s="578" t="s">
        <v>110</v>
      </c>
      <c r="Q11" s="578" t="s">
        <v>110</v>
      </c>
      <c r="R11" s="578" t="s">
        <v>110</v>
      </c>
      <c r="S11" s="578"/>
    </row>
    <row r="12" spans="1:124" s="579" customFormat="1" ht="80.150000000000006" customHeight="1">
      <c r="A12" s="569"/>
      <c r="B12" s="213"/>
      <c r="C12" s="571"/>
      <c r="D12" s="146"/>
      <c r="E12" s="580"/>
      <c r="F12" s="571"/>
      <c r="G12" s="146"/>
      <c r="H12" s="563"/>
      <c r="I12" s="573">
        <v>7</v>
      </c>
      <c r="J12" s="567" t="s">
        <v>1264</v>
      </c>
      <c r="K12" s="572" t="s">
        <v>1265</v>
      </c>
      <c r="L12" s="572" t="s">
        <v>1266</v>
      </c>
      <c r="M12" s="341">
        <v>100</v>
      </c>
      <c r="N12" s="578" t="s">
        <v>110</v>
      </c>
      <c r="O12" s="578" t="s">
        <v>110</v>
      </c>
      <c r="P12" s="578" t="s">
        <v>110</v>
      </c>
      <c r="Q12" s="578" t="s">
        <v>110</v>
      </c>
      <c r="R12" s="578" t="s">
        <v>110</v>
      </c>
      <c r="S12" s="578"/>
    </row>
    <row r="13" spans="1:124" s="579" customFormat="1" ht="80.150000000000006" customHeight="1">
      <c r="A13" s="569"/>
      <c r="B13" s="213"/>
      <c r="C13" s="571"/>
      <c r="D13" s="146"/>
      <c r="E13" s="580"/>
      <c r="F13" s="571"/>
      <c r="G13" s="146"/>
      <c r="H13" s="563"/>
      <c r="I13" s="573">
        <v>8</v>
      </c>
      <c r="J13" s="567" t="s">
        <v>1267</v>
      </c>
      <c r="K13" s="572" t="s">
        <v>1268</v>
      </c>
      <c r="L13" s="572" t="s">
        <v>1269</v>
      </c>
      <c r="M13" s="341">
        <v>100</v>
      </c>
      <c r="N13" s="578" t="s">
        <v>110</v>
      </c>
      <c r="O13" s="578" t="s">
        <v>110</v>
      </c>
      <c r="P13" s="578" t="s">
        <v>110</v>
      </c>
      <c r="Q13" s="578" t="s">
        <v>110</v>
      </c>
      <c r="R13" s="578" t="s">
        <v>110</v>
      </c>
      <c r="S13" s="578"/>
    </row>
    <row r="14" spans="1:124" s="579" customFormat="1" ht="80.150000000000006" customHeight="1">
      <c r="A14" s="569"/>
      <c r="B14" s="574"/>
      <c r="C14" s="575"/>
      <c r="D14" s="146" t="s">
        <v>1228</v>
      </c>
      <c r="E14" s="567" t="s">
        <v>1230</v>
      </c>
      <c r="F14" s="571" t="s">
        <v>110</v>
      </c>
      <c r="G14" s="567" t="s">
        <v>1238</v>
      </c>
      <c r="H14" s="563" t="s">
        <v>110</v>
      </c>
      <c r="I14" s="573">
        <v>9</v>
      </c>
      <c r="J14" s="564" t="s">
        <v>1270</v>
      </c>
      <c r="K14" s="567" t="s">
        <v>1271</v>
      </c>
      <c r="L14" s="567" t="s">
        <v>1272</v>
      </c>
      <c r="M14" s="341">
        <v>100</v>
      </c>
      <c r="N14" s="578" t="s">
        <v>110</v>
      </c>
      <c r="O14" s="578" t="s">
        <v>110</v>
      </c>
      <c r="P14" s="578" t="s">
        <v>110</v>
      </c>
      <c r="Q14" s="578" t="s">
        <v>110</v>
      </c>
      <c r="R14" s="578" t="s">
        <v>110</v>
      </c>
      <c r="S14" s="578"/>
    </row>
    <row r="15" spans="1:124" s="579" customFormat="1" ht="80.150000000000006" customHeight="1">
      <c r="A15" s="569"/>
      <c r="B15" s="213"/>
      <c r="C15" s="571"/>
      <c r="D15" s="146"/>
      <c r="E15" s="580"/>
      <c r="F15" s="571"/>
      <c r="G15" s="146"/>
      <c r="H15" s="563"/>
      <c r="I15" s="573">
        <v>10</v>
      </c>
      <c r="J15" s="564" t="s">
        <v>1273</v>
      </c>
      <c r="K15" s="567" t="s">
        <v>1274</v>
      </c>
      <c r="L15" s="567" t="s">
        <v>1275</v>
      </c>
      <c r="M15" s="341">
        <v>100</v>
      </c>
      <c r="N15" s="578" t="s">
        <v>110</v>
      </c>
      <c r="O15" s="578" t="s">
        <v>110</v>
      </c>
      <c r="P15" s="578" t="s">
        <v>110</v>
      </c>
      <c r="Q15" s="578" t="s">
        <v>110</v>
      </c>
      <c r="R15" s="578" t="s">
        <v>110</v>
      </c>
      <c r="S15" s="578"/>
    </row>
    <row r="16" spans="1:124" s="579" customFormat="1" ht="80.150000000000006" customHeight="1">
      <c r="A16" s="569"/>
      <c r="B16" s="213"/>
      <c r="C16" s="571"/>
      <c r="D16" s="146"/>
      <c r="E16" s="580"/>
      <c r="F16" s="571"/>
      <c r="G16" s="146"/>
      <c r="H16" s="563"/>
      <c r="I16" s="573">
        <v>11</v>
      </c>
      <c r="J16" s="567" t="s">
        <v>1276</v>
      </c>
      <c r="K16" s="567" t="s">
        <v>1277</v>
      </c>
      <c r="L16" s="567" t="s">
        <v>1278</v>
      </c>
      <c r="M16" s="341">
        <v>100</v>
      </c>
      <c r="N16" s="578" t="s">
        <v>110</v>
      </c>
      <c r="O16" s="578" t="s">
        <v>110</v>
      </c>
      <c r="P16" s="578" t="s">
        <v>110</v>
      </c>
      <c r="Q16" s="578" t="s">
        <v>110</v>
      </c>
      <c r="R16" s="578" t="s">
        <v>110</v>
      </c>
      <c r="S16" s="578"/>
    </row>
    <row r="17" spans="1:19" s="579" customFormat="1" ht="80.150000000000006" customHeight="1">
      <c r="A17" s="569"/>
      <c r="B17" s="213"/>
      <c r="C17" s="571"/>
      <c r="D17" s="146"/>
      <c r="E17" s="580"/>
      <c r="F17" s="571"/>
      <c r="G17" s="567" t="s">
        <v>1241</v>
      </c>
      <c r="H17" s="563" t="s">
        <v>110</v>
      </c>
      <c r="I17" s="573">
        <v>12</v>
      </c>
      <c r="J17" s="564" t="s">
        <v>1279</v>
      </c>
      <c r="K17" s="567" t="s">
        <v>1280</v>
      </c>
      <c r="L17" s="567" t="s">
        <v>1281</v>
      </c>
      <c r="M17" s="341">
        <v>100</v>
      </c>
      <c r="N17" s="578" t="s">
        <v>110</v>
      </c>
      <c r="O17" s="578" t="s">
        <v>110</v>
      </c>
      <c r="P17" s="578" t="s">
        <v>110</v>
      </c>
      <c r="Q17" s="578" t="s">
        <v>110</v>
      </c>
      <c r="R17" s="578" t="s">
        <v>110</v>
      </c>
      <c r="S17" s="578"/>
    </row>
    <row r="18" spans="1:19" s="579" customFormat="1" ht="80.150000000000006" customHeight="1">
      <c r="A18" s="569"/>
      <c r="B18" s="213"/>
      <c r="C18" s="571"/>
      <c r="D18" s="146"/>
      <c r="E18" s="580"/>
      <c r="F18" s="571"/>
      <c r="G18" s="146"/>
      <c r="H18" s="563"/>
      <c r="I18" s="573">
        <v>13</v>
      </c>
      <c r="J18" s="567" t="s">
        <v>1282</v>
      </c>
      <c r="K18" s="567" t="s">
        <v>1283</v>
      </c>
      <c r="L18" s="567" t="s">
        <v>1284</v>
      </c>
      <c r="M18" s="341">
        <v>100</v>
      </c>
      <c r="N18" s="578" t="s">
        <v>110</v>
      </c>
      <c r="O18" s="578" t="s">
        <v>110</v>
      </c>
      <c r="P18" s="578" t="s">
        <v>110</v>
      </c>
      <c r="Q18" s="578" t="s">
        <v>110</v>
      </c>
      <c r="R18" s="578" t="s">
        <v>110</v>
      </c>
      <c r="S18" s="578"/>
    </row>
    <row r="19" spans="1:19" s="579" customFormat="1" ht="80.150000000000006" customHeight="1">
      <c r="A19" s="569"/>
      <c r="B19" s="213"/>
      <c r="C19" s="571"/>
      <c r="D19" s="146"/>
      <c r="E19" s="580"/>
      <c r="F19" s="571"/>
      <c r="G19" s="146"/>
      <c r="H19" s="563"/>
      <c r="I19" s="573">
        <v>14</v>
      </c>
      <c r="J19" s="567" t="s">
        <v>1285</v>
      </c>
      <c r="K19" s="567" t="s">
        <v>1286</v>
      </c>
      <c r="L19" s="567" t="s">
        <v>1287</v>
      </c>
      <c r="M19" s="341">
        <v>100</v>
      </c>
      <c r="N19" s="578" t="s">
        <v>110</v>
      </c>
      <c r="O19" s="578" t="s">
        <v>110</v>
      </c>
      <c r="P19" s="578" t="s">
        <v>110</v>
      </c>
      <c r="Q19" s="578" t="s">
        <v>110</v>
      </c>
      <c r="R19" s="578" t="s">
        <v>110</v>
      </c>
      <c r="S19" s="578"/>
    </row>
    <row r="20" spans="1:19" s="579" customFormat="1" ht="97" customHeight="1">
      <c r="A20" s="569">
        <v>2</v>
      </c>
      <c r="B20" s="576" t="s">
        <v>1182</v>
      </c>
      <c r="C20" s="571" t="s">
        <v>110</v>
      </c>
      <c r="D20" s="146" t="s">
        <v>1228</v>
      </c>
      <c r="E20" s="567" t="s">
        <v>1233</v>
      </c>
      <c r="F20" s="571" t="s">
        <v>110</v>
      </c>
      <c r="G20" s="567" t="s">
        <v>1244</v>
      </c>
      <c r="H20" s="563" t="s">
        <v>110</v>
      </c>
      <c r="I20" s="573">
        <v>15</v>
      </c>
      <c r="J20" s="564" t="s">
        <v>1288</v>
      </c>
      <c r="K20" s="564" t="s">
        <v>1289</v>
      </c>
      <c r="L20" s="564" t="s">
        <v>1290</v>
      </c>
      <c r="M20" s="341">
        <v>100</v>
      </c>
      <c r="N20" s="578" t="s">
        <v>110</v>
      </c>
      <c r="O20" s="578" t="s">
        <v>110</v>
      </c>
      <c r="P20" s="578" t="s">
        <v>110</v>
      </c>
      <c r="Q20" s="578" t="s">
        <v>110</v>
      </c>
      <c r="R20" s="578" t="s">
        <v>110</v>
      </c>
      <c r="S20" s="578"/>
    </row>
    <row r="21" spans="1:19" s="579" customFormat="1" ht="80.150000000000006" customHeight="1">
      <c r="A21" s="569"/>
      <c r="B21" s="576"/>
      <c r="C21" s="571"/>
      <c r="D21" s="146"/>
      <c r="E21" s="577"/>
      <c r="F21" s="571"/>
      <c r="G21" s="293"/>
      <c r="H21" s="563"/>
      <c r="I21" s="573">
        <v>16</v>
      </c>
      <c r="J21" s="564" t="s">
        <v>1291</v>
      </c>
      <c r="K21" s="564" t="s">
        <v>1292</v>
      </c>
      <c r="L21" s="564" t="s">
        <v>1293</v>
      </c>
      <c r="M21" s="341">
        <v>100</v>
      </c>
      <c r="N21" s="578" t="s">
        <v>110</v>
      </c>
      <c r="O21" s="578" t="s">
        <v>110</v>
      </c>
      <c r="P21" s="578" t="s">
        <v>110</v>
      </c>
      <c r="Q21" s="578" t="s">
        <v>110</v>
      </c>
      <c r="R21" s="578" t="s">
        <v>110</v>
      </c>
      <c r="S21" s="578"/>
    </row>
    <row r="22" spans="1:19" s="579" customFormat="1" ht="80.150000000000006" customHeight="1">
      <c r="A22" s="569"/>
      <c r="B22" s="576"/>
      <c r="C22" s="571"/>
      <c r="D22" s="146"/>
      <c r="E22" s="577"/>
      <c r="F22" s="571"/>
      <c r="G22" s="293"/>
      <c r="H22" s="563"/>
      <c r="I22" s="573">
        <v>17</v>
      </c>
      <c r="J22" s="564" t="s">
        <v>1294</v>
      </c>
      <c r="K22" s="567" t="s">
        <v>1295</v>
      </c>
      <c r="L22" s="567" t="s">
        <v>1296</v>
      </c>
      <c r="M22" s="341">
        <v>100</v>
      </c>
      <c r="N22" s="578" t="s">
        <v>110</v>
      </c>
      <c r="O22" s="578" t="s">
        <v>110</v>
      </c>
      <c r="P22" s="578" t="s">
        <v>110</v>
      </c>
      <c r="Q22" s="578" t="s">
        <v>110</v>
      </c>
      <c r="R22" s="578" t="s">
        <v>110</v>
      </c>
      <c r="S22" s="578"/>
    </row>
    <row r="23" spans="1:19" s="128" customFormat="1">
      <c r="A23" s="123"/>
      <c r="B23" s="153"/>
      <c r="C23" s="129"/>
      <c r="D23" s="153"/>
      <c r="E23" s="153"/>
      <c r="F23" s="129"/>
      <c r="G23" s="126"/>
      <c r="H23" s="67"/>
      <c r="I23" s="66"/>
      <c r="J23" s="66"/>
      <c r="K23" s="140"/>
      <c r="L23" s="140"/>
      <c r="M23" s="141"/>
      <c r="N23" s="23"/>
      <c r="O23" s="23"/>
      <c r="P23" s="23"/>
      <c r="Q23" s="23"/>
      <c r="R23" s="23"/>
      <c r="S23" s="23"/>
    </row>
    <row r="24" spans="1:19" s="134" customFormat="1" ht="21">
      <c r="A24" s="130"/>
      <c r="B24" s="131"/>
      <c r="C24" s="130"/>
      <c r="D24" s="132"/>
      <c r="E24" s="132"/>
      <c r="F24" s="130"/>
      <c r="G24" s="133"/>
      <c r="H24" s="133"/>
      <c r="I24" s="133"/>
      <c r="J24" s="133"/>
      <c r="K24" s="133"/>
      <c r="L24" s="133"/>
      <c r="M24" s="133"/>
      <c r="N24" s="197">
        <f>COUNTIF(N6:N23,"Y")</f>
        <v>17</v>
      </c>
      <c r="O24" s="197">
        <f>COUNTIF(O6:O23,"Y")</f>
        <v>17</v>
      </c>
      <c r="P24" s="197">
        <f>COUNTIF(P6:P23,"Y")</f>
        <v>17</v>
      </c>
      <c r="Q24" s="197">
        <f>COUNTIF(Q6:Q23,"Y")</f>
        <v>17</v>
      </c>
      <c r="R24" s="197">
        <f>COUNTIF(R6:R23,"Y")</f>
        <v>17</v>
      </c>
      <c r="S24" s="133"/>
    </row>
    <row r="25" spans="1:19" s="134" customFormat="1" ht="21">
      <c r="A25" s="130"/>
      <c r="B25" s="131"/>
      <c r="C25" s="130"/>
      <c r="D25" s="132"/>
      <c r="E25" s="132"/>
      <c r="F25" s="130"/>
      <c r="G25" s="133"/>
      <c r="H25" s="133"/>
      <c r="I25" s="133"/>
      <c r="J25" s="133"/>
      <c r="K25" s="133"/>
      <c r="L25" s="133"/>
      <c r="M25" s="133"/>
      <c r="N25" s="197">
        <f>COUNTA(N6:N23)</f>
        <v>17</v>
      </c>
      <c r="O25" s="197">
        <f>COUNTA(O6:O23)</f>
        <v>17</v>
      </c>
      <c r="P25" s="197">
        <f>COUNTA(P6:P23)</f>
        <v>17</v>
      </c>
      <c r="Q25" s="197">
        <f>COUNTA(Q6:Q23)</f>
        <v>17</v>
      </c>
      <c r="R25" s="197">
        <f>COUNTA(R6:R23)</f>
        <v>17</v>
      </c>
      <c r="S25" s="133"/>
    </row>
    <row r="26" spans="1:19" s="134" customFormat="1" ht="21">
      <c r="A26" s="130"/>
      <c r="B26" s="131"/>
      <c r="C26" s="130"/>
      <c r="D26" s="132"/>
      <c r="E26" s="132"/>
      <c r="F26" s="130"/>
      <c r="G26" s="135"/>
      <c r="H26" s="135"/>
      <c r="I26" s="135"/>
      <c r="J26" s="135"/>
      <c r="K26" s="135"/>
      <c r="L26" s="135"/>
      <c r="M26" s="135"/>
      <c r="N26" s="200">
        <f>N24/N25</f>
        <v>1</v>
      </c>
      <c r="O26" s="200">
        <f>O24/O25</f>
        <v>1</v>
      </c>
      <c r="P26" s="200">
        <f>P24/P25</f>
        <v>1</v>
      </c>
      <c r="Q26" s="200">
        <f>Q24/Q25</f>
        <v>1</v>
      </c>
      <c r="R26" s="200">
        <f>R24/R25</f>
        <v>1</v>
      </c>
      <c r="S26" s="135"/>
    </row>
    <row r="27" spans="1:19" s="134" customFormat="1" ht="21">
      <c r="A27" s="154"/>
      <c r="B27" s="155"/>
      <c r="C27" s="154"/>
      <c r="D27" s="156"/>
      <c r="E27" s="156"/>
      <c r="F27" s="154"/>
      <c r="G27" s="157"/>
      <c r="H27" s="157"/>
      <c r="I27" s="157"/>
      <c r="J27" s="157"/>
      <c r="K27" s="157"/>
      <c r="L27" s="157"/>
      <c r="M27" s="157"/>
      <c r="N27" s="124"/>
      <c r="O27" s="124"/>
      <c r="P27" s="124"/>
      <c r="Q27" s="124"/>
      <c r="R27" s="139"/>
      <c r="S27" s="157"/>
    </row>
    <row r="28" spans="1:19" s="134" customFormat="1" ht="21">
      <c r="A28" s="154"/>
      <c r="B28" s="155"/>
      <c r="C28" s="154"/>
      <c r="D28" s="156"/>
      <c r="E28" s="156"/>
      <c r="F28" s="154"/>
      <c r="G28" s="157"/>
      <c r="H28" s="157"/>
      <c r="I28" s="157"/>
      <c r="J28" s="157"/>
      <c r="K28" s="157"/>
      <c r="L28" s="157"/>
      <c r="M28" s="157"/>
      <c r="N28" s="124"/>
      <c r="O28" s="124"/>
      <c r="P28" s="124"/>
      <c r="Q28" s="185"/>
      <c r="R28" s="139"/>
      <c r="S28" s="157"/>
    </row>
    <row r="29" spans="1:19" ht="28.5">
      <c r="A29" s="139"/>
      <c r="B29" s="136"/>
      <c r="K29" s="145"/>
      <c r="L29" s="21"/>
      <c r="M29" s="21"/>
      <c r="N29" s="21"/>
      <c r="O29" s="21"/>
      <c r="P29" s="21"/>
      <c r="Q29" s="21"/>
    </row>
    <row r="30" spans="1:19" ht="23.5">
      <c r="A30" s="139"/>
      <c r="B30" s="137"/>
      <c r="C30" s="137"/>
      <c r="K30" s="145"/>
      <c r="L30" s="21"/>
      <c r="M30" s="21"/>
      <c r="N30" s="21"/>
      <c r="O30" s="21"/>
      <c r="P30" s="21"/>
      <c r="Q30" s="21"/>
    </row>
    <row r="31" spans="1:19" ht="23.5">
      <c r="A31" s="139"/>
      <c r="B31" s="137"/>
      <c r="C31" s="137"/>
      <c r="K31" s="145"/>
      <c r="L31" s="21"/>
      <c r="M31" s="21"/>
      <c r="N31" s="21"/>
      <c r="O31" s="21"/>
      <c r="P31" s="21"/>
      <c r="Q31" s="21"/>
    </row>
    <row r="32" spans="1:19" ht="23.5">
      <c r="A32" s="139"/>
      <c r="B32" s="137"/>
      <c r="C32" s="137"/>
      <c r="K32" s="145"/>
      <c r="L32" s="21"/>
      <c r="M32" s="21"/>
      <c r="N32" s="21"/>
      <c r="O32" s="21"/>
      <c r="P32" s="21"/>
      <c r="Q32" s="21"/>
    </row>
    <row r="33" spans="1:17" ht="23.5">
      <c r="A33" s="139"/>
      <c r="B33" s="137"/>
      <c r="C33" s="137"/>
      <c r="K33" s="145"/>
      <c r="L33" s="21"/>
      <c r="M33" s="21"/>
      <c r="N33" s="21"/>
      <c r="O33" s="21"/>
      <c r="P33" s="21"/>
      <c r="Q33" s="21"/>
    </row>
    <row r="34" spans="1:17" ht="23.5">
      <c r="A34" s="139"/>
      <c r="B34" s="137"/>
      <c r="C34" s="137"/>
      <c r="K34" s="145"/>
      <c r="L34" s="21"/>
      <c r="M34" s="21"/>
      <c r="N34" s="21"/>
      <c r="O34" s="21"/>
      <c r="P34" s="21"/>
      <c r="Q34" s="21"/>
    </row>
    <row r="35" spans="1:17" ht="23.5">
      <c r="A35" s="139"/>
      <c r="B35" s="137"/>
      <c r="C35" s="137"/>
      <c r="K35" s="145"/>
      <c r="L35" s="21"/>
      <c r="M35" s="21"/>
      <c r="N35" s="21"/>
      <c r="O35" s="21"/>
      <c r="P35" s="21"/>
      <c r="Q35" s="21"/>
    </row>
    <row r="36" spans="1:17" ht="23.5">
      <c r="A36" s="139"/>
      <c r="B36" s="137"/>
      <c r="C36" s="137"/>
      <c r="K36" s="145"/>
      <c r="L36" s="21"/>
      <c r="M36" s="21"/>
      <c r="N36" s="21"/>
      <c r="O36" s="21"/>
      <c r="P36" s="21"/>
      <c r="Q36" s="21"/>
    </row>
    <row r="37" spans="1:17" ht="23.5">
      <c r="A37" s="139"/>
      <c r="B37" s="137"/>
      <c r="C37" s="137"/>
      <c r="K37" s="145"/>
      <c r="L37" s="21"/>
      <c r="M37" s="21"/>
      <c r="N37" s="21"/>
      <c r="O37" s="21"/>
      <c r="P37" s="21"/>
      <c r="Q37" s="21"/>
    </row>
    <row r="38" spans="1:17" ht="23.5">
      <c r="A38" s="139"/>
      <c r="B38" s="137"/>
      <c r="C38" s="137"/>
      <c r="K38" s="145"/>
      <c r="L38" s="21"/>
      <c r="M38" s="21"/>
      <c r="N38" s="21"/>
      <c r="O38" s="21"/>
      <c r="P38" s="21"/>
      <c r="Q38" s="21"/>
    </row>
    <row r="39" spans="1:17" ht="23.5">
      <c r="A39" s="139"/>
      <c r="B39" s="137"/>
      <c r="C39" s="137"/>
      <c r="K39" s="145"/>
      <c r="L39" s="21"/>
      <c r="M39" s="21"/>
      <c r="N39" s="21"/>
      <c r="O39" s="21"/>
      <c r="P39" s="21"/>
      <c r="Q39" s="21"/>
    </row>
    <row r="40" spans="1:17" ht="23.5">
      <c r="A40" s="139"/>
      <c r="B40" s="137"/>
      <c r="C40" s="137"/>
      <c r="K40" s="145"/>
      <c r="L40" s="21"/>
      <c r="M40" s="21"/>
      <c r="N40" s="21"/>
      <c r="O40" s="21"/>
      <c r="P40" s="21"/>
      <c r="Q40" s="21"/>
    </row>
    <row r="41" spans="1:17" ht="23.5">
      <c r="A41" s="139"/>
      <c r="B41" s="137"/>
      <c r="C41" s="137"/>
      <c r="K41" s="145"/>
      <c r="L41" s="21"/>
      <c r="M41" s="21"/>
      <c r="N41" s="21"/>
      <c r="O41" s="21"/>
      <c r="P41" s="21"/>
      <c r="Q41" s="21"/>
    </row>
    <row r="42" spans="1:17" ht="23.5">
      <c r="A42" s="139"/>
      <c r="B42" s="158"/>
      <c r="C42" s="137"/>
      <c r="K42" s="145"/>
      <c r="L42" s="21"/>
      <c r="M42" s="21"/>
      <c r="N42" s="21"/>
      <c r="O42" s="21"/>
      <c r="P42" s="21"/>
      <c r="Q42" s="21"/>
    </row>
    <row r="43" spans="1:17" ht="23.5">
      <c r="A43" s="139"/>
      <c r="B43" s="137"/>
      <c r="C43" s="137"/>
      <c r="K43" s="145"/>
      <c r="L43" s="21"/>
      <c r="M43" s="21"/>
      <c r="N43" s="21"/>
      <c r="O43" s="21"/>
      <c r="P43" s="21"/>
      <c r="Q43" s="21"/>
    </row>
    <row r="44" spans="1:17" ht="23.5">
      <c r="A44" s="139"/>
      <c r="B44" s="137"/>
      <c r="C44" s="137"/>
      <c r="K44" s="145"/>
      <c r="L44" s="21"/>
      <c r="M44" s="21"/>
      <c r="N44" s="21"/>
      <c r="O44" s="21"/>
      <c r="P44" s="21"/>
      <c r="Q44" s="21"/>
    </row>
    <row r="45" spans="1:17" ht="23.5">
      <c r="A45" s="139"/>
      <c r="B45" s="137"/>
      <c r="C45" s="137"/>
      <c r="K45" s="145"/>
      <c r="L45" s="21"/>
      <c r="M45" s="21"/>
      <c r="N45" s="21"/>
      <c r="O45" s="21"/>
      <c r="P45" s="21"/>
      <c r="Q45" s="21"/>
    </row>
    <row r="46" spans="1:17" ht="23.5">
      <c r="A46" s="139"/>
      <c r="B46" s="138"/>
      <c r="C46" s="151"/>
      <c r="K46" s="145"/>
      <c r="L46" s="21"/>
      <c r="M46" s="21"/>
      <c r="N46" s="21"/>
      <c r="O46" s="21"/>
      <c r="P46" s="21"/>
      <c r="Q46" s="21"/>
    </row>
    <row r="47" spans="1:17" ht="23.5">
      <c r="A47" s="139"/>
      <c r="B47" s="137"/>
      <c r="C47" s="137"/>
      <c r="K47" s="145"/>
      <c r="L47" s="21"/>
      <c r="M47" s="21"/>
      <c r="N47" s="21"/>
      <c r="O47" s="21"/>
      <c r="P47" s="21"/>
      <c r="Q47" s="21"/>
    </row>
    <row r="48" spans="1:17" ht="23.5">
      <c r="A48" s="139"/>
      <c r="B48" s="137"/>
      <c r="C48" s="137"/>
      <c r="K48" s="145"/>
      <c r="L48" s="21"/>
      <c r="M48" s="21"/>
      <c r="N48" s="21"/>
      <c r="O48" s="21"/>
      <c r="P48" s="21"/>
      <c r="Q48" s="21"/>
    </row>
    <row r="49" spans="1:17" ht="23.5">
      <c r="A49" s="139"/>
      <c r="B49" s="137"/>
      <c r="C49" s="137"/>
      <c r="K49" s="145"/>
      <c r="L49" s="21"/>
      <c r="M49" s="21"/>
      <c r="N49" s="21"/>
      <c r="O49" s="21"/>
      <c r="P49" s="21"/>
      <c r="Q49" s="21"/>
    </row>
    <row r="50" spans="1:17" ht="23.5">
      <c r="A50" s="139"/>
      <c r="B50" s="137"/>
      <c r="C50" s="138"/>
      <c r="K50" s="145"/>
      <c r="L50" s="21"/>
      <c r="M50" s="21"/>
      <c r="N50" s="21"/>
      <c r="O50" s="21"/>
      <c r="P50" s="21"/>
      <c r="Q50" s="21"/>
    </row>
    <row r="51" spans="1:17" ht="23.5">
      <c r="A51" s="139"/>
      <c r="B51" s="137"/>
      <c r="C51" s="137"/>
      <c r="K51" s="145"/>
      <c r="L51" s="21"/>
      <c r="M51" s="21"/>
      <c r="N51" s="21"/>
      <c r="O51" s="21"/>
      <c r="P51" s="21"/>
      <c r="Q51" s="21"/>
    </row>
    <row r="52" spans="1:17" ht="23.5">
      <c r="A52" s="139"/>
      <c r="B52" s="137"/>
      <c r="C52" s="137"/>
      <c r="K52" s="145"/>
      <c r="L52" s="21"/>
      <c r="M52" s="21"/>
      <c r="N52" s="21"/>
      <c r="O52" s="21"/>
      <c r="P52" s="21"/>
      <c r="Q52" s="21"/>
    </row>
    <row r="53" spans="1:17" ht="23.5">
      <c r="A53" s="139"/>
      <c r="B53" s="137"/>
      <c r="C53" s="137"/>
      <c r="K53" s="145"/>
      <c r="L53" s="21"/>
      <c r="M53" s="21"/>
      <c r="N53" s="21"/>
      <c r="O53" s="21"/>
      <c r="P53" s="21"/>
      <c r="Q53" s="21"/>
    </row>
    <row r="54" spans="1:17" ht="23.5">
      <c r="A54" s="139"/>
      <c r="B54" s="137"/>
      <c r="C54" s="137"/>
      <c r="K54" s="145"/>
      <c r="L54" s="21"/>
      <c r="M54" s="21"/>
      <c r="N54" s="21"/>
      <c r="O54" s="21"/>
      <c r="P54" s="21"/>
      <c r="Q54" s="21"/>
    </row>
    <row r="55" spans="1:17" ht="23.5">
      <c r="A55" s="139"/>
      <c r="B55" s="137"/>
      <c r="C55" s="137"/>
      <c r="K55" s="145"/>
      <c r="L55" s="21"/>
      <c r="M55" s="21"/>
      <c r="N55" s="21"/>
      <c r="O55" s="21"/>
      <c r="P55" s="21"/>
      <c r="Q55" s="21"/>
    </row>
    <row r="56" spans="1:17" ht="23.5">
      <c r="B56" s="137"/>
      <c r="C56" s="137"/>
    </row>
    <row r="57" spans="1:17" ht="23.5">
      <c r="B57" s="137"/>
      <c r="C57" s="137"/>
    </row>
    <row r="58" spans="1:17" ht="23.5">
      <c r="B58" s="137"/>
      <c r="C58" s="137"/>
    </row>
    <row r="59" spans="1:17" ht="23.5">
      <c r="B59" s="137"/>
      <c r="C59" s="137"/>
    </row>
    <row r="60" spans="1:17" ht="23.5">
      <c r="B60" s="137"/>
      <c r="C60" s="137"/>
    </row>
    <row r="61" spans="1:17" ht="23.5">
      <c r="B61" s="137"/>
      <c r="C61" s="137"/>
    </row>
    <row r="62" spans="1:17" ht="23.5">
      <c r="B62" s="137"/>
      <c r="C62" s="137"/>
    </row>
    <row r="63" spans="1:17" ht="23.5">
      <c r="B63" s="137"/>
      <c r="C63" s="137"/>
    </row>
    <row r="64" spans="1:17" ht="23.5">
      <c r="B64" s="137"/>
      <c r="C64" s="137"/>
    </row>
  </sheetData>
  <mergeCells count="12">
    <mergeCell ref="A1:S1"/>
    <mergeCell ref="N3:R3"/>
    <mergeCell ref="S3:S4"/>
    <mergeCell ref="J3:J4"/>
    <mergeCell ref="K3:K4"/>
    <mergeCell ref="L3:L4"/>
    <mergeCell ref="A3:A4"/>
    <mergeCell ref="B3:C3"/>
    <mergeCell ref="D3:F3"/>
    <mergeCell ref="G3:H3"/>
    <mergeCell ref="I3:I4"/>
    <mergeCell ref="M3:M4"/>
  </mergeCells>
  <phoneticPr fontId="43" type="noConversion"/>
  <conditionalFormatting sqref="F6:F22 H6:H22 N6:R22 C6:C23">
    <cfRule type="containsText" dxfId="101" priority="4" operator="containsText" text="T">
      <formula>NOT(ISERROR(SEARCH("T",C6)))</formula>
    </cfRule>
  </conditionalFormatting>
  <conditionalFormatting sqref="F6:F23 H6:H23 N6:R23">
    <cfRule type="expression" dxfId="100" priority="7">
      <formula>$C6="T"</formula>
    </cfRule>
  </conditionalFormatting>
  <conditionalFormatting sqref="F23 H23 N23:R23">
    <cfRule type="containsText" dxfId="99" priority="8" operator="containsText" text="T">
      <formula>NOT(ISERROR(SEARCH("T",F23)))</formula>
    </cfRule>
  </conditionalFormatting>
  <conditionalFormatting sqref="H6:H23 N6:R23">
    <cfRule type="expression" dxfId="98" priority="6">
      <formula>$F6="T"</formula>
    </cfRule>
  </conditionalFormatting>
  <conditionalFormatting sqref="N6:R23">
    <cfRule type="expression" dxfId="97" priority="5">
      <formula>$H6="T"</formula>
    </cfRule>
  </conditionalFormatting>
  <dataValidations count="1">
    <dataValidation type="list" allowBlank="1" showInputMessage="1" showErrorMessage="1" sqref="N6:R23 C6:C23 F6:F23 H6:H23" xr:uid="{00000000-0002-0000-0500-000000000000}">
      <formula1>"Y,T"</formula1>
    </dataValidation>
  </dataValidations>
  <printOptions horizontalCentered="1"/>
  <pageMargins left="0.39370078740157483" right="0.39370078740157483" top="0.39370078740157483" bottom="0.39370078740157483" header="0.31496062992125984" footer="0.31496062992125984"/>
  <pageSetup paperSize="9" scale="33" fitToHeight="0" orientation="landscape" horizontalDpi="4294967295" verticalDpi="4294967295" r:id="rId1"/>
  <headerFooter>
    <oddHeader>&amp;RLampiran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rgb="FF92D050"/>
    <pageSetUpPr fitToPage="1"/>
  </sheetPr>
  <dimension ref="A1:U116"/>
  <sheetViews>
    <sheetView topLeftCell="A3" zoomScale="60" zoomScaleNormal="60" workbookViewId="0">
      <selection activeCell="K7" sqref="K7"/>
    </sheetView>
  </sheetViews>
  <sheetFormatPr defaultColWidth="11" defaultRowHeight="15.5"/>
  <cols>
    <col min="1" max="1" width="6.83203125" style="124" customWidth="1"/>
    <col min="2" max="2" width="20.58203125" style="124" customWidth="1"/>
    <col min="3" max="3" width="23.33203125" style="124" customWidth="1"/>
    <col min="4" max="5" width="22.83203125" style="124" customWidth="1"/>
    <col min="6" max="6" width="13.58203125" style="124" customWidth="1"/>
    <col min="7" max="7" width="15.08203125" style="124" customWidth="1"/>
    <col min="8" max="8" width="23.08203125" style="124" customWidth="1"/>
    <col min="9" max="9" width="22.83203125" style="124" customWidth="1"/>
    <col min="10" max="10" width="31.83203125" style="124" customWidth="1"/>
    <col min="11" max="11" width="10.08203125" style="124" customWidth="1"/>
    <col min="12" max="14" width="23.58203125" style="124" customWidth="1"/>
    <col min="15" max="15" width="24.08203125" style="21" customWidth="1"/>
    <col min="16" max="16" width="17.58203125" style="124" customWidth="1"/>
    <col min="17" max="17" width="22.58203125" style="124" customWidth="1"/>
    <col min="18" max="18" width="16.58203125" style="124" customWidth="1"/>
    <col min="19" max="19" width="17.83203125" style="124" customWidth="1"/>
    <col min="20" max="20" width="18.08203125" style="124" customWidth="1"/>
    <col min="21" max="21" width="14.33203125" style="124" customWidth="1"/>
    <col min="22" max="16384" width="11" style="124"/>
  </cols>
  <sheetData>
    <row r="1" spans="1:21" ht="82.75" customHeight="1">
      <c r="A1" s="664" t="s">
        <v>1443</v>
      </c>
      <c r="B1" s="664"/>
      <c r="C1" s="664"/>
      <c r="D1" s="664"/>
      <c r="E1" s="664"/>
      <c r="F1" s="664"/>
      <c r="G1" s="664"/>
      <c r="H1" s="664"/>
      <c r="I1" s="664"/>
      <c r="J1" s="664"/>
      <c r="K1" s="664"/>
      <c r="L1" s="664"/>
      <c r="M1" s="664"/>
      <c r="N1" s="664"/>
      <c r="O1" s="664"/>
      <c r="P1" s="664"/>
      <c r="Q1" s="664"/>
      <c r="R1" s="664"/>
      <c r="S1" s="664"/>
      <c r="T1" s="664"/>
      <c r="U1" s="664"/>
    </row>
    <row r="2" spans="1:21" ht="32.9" customHeight="1">
      <c r="A2" s="186" t="s">
        <v>825</v>
      </c>
    </row>
    <row r="3" spans="1:21" ht="38.15" customHeight="1">
      <c r="A3" s="686" t="s">
        <v>106</v>
      </c>
      <c r="B3" s="688" t="s">
        <v>607</v>
      </c>
      <c r="C3" s="688"/>
      <c r="D3" s="689" t="s">
        <v>1154</v>
      </c>
      <c r="E3" s="689"/>
      <c r="F3" s="689"/>
      <c r="G3" s="687" t="s">
        <v>113</v>
      </c>
      <c r="H3" s="687"/>
      <c r="I3" s="686" t="s">
        <v>116</v>
      </c>
      <c r="J3" s="686"/>
      <c r="K3" s="690" t="s">
        <v>106</v>
      </c>
      <c r="L3" s="690" t="s">
        <v>737</v>
      </c>
      <c r="M3" s="690" t="s">
        <v>738</v>
      </c>
      <c r="N3" s="690" t="s">
        <v>739</v>
      </c>
      <c r="O3" s="690" t="s">
        <v>120</v>
      </c>
      <c r="P3" s="690" t="s">
        <v>740</v>
      </c>
      <c r="Q3" s="690" t="s">
        <v>866</v>
      </c>
      <c r="R3" s="690"/>
      <c r="S3" s="690"/>
      <c r="T3" s="690"/>
      <c r="U3" s="690" t="s">
        <v>702</v>
      </c>
    </row>
    <row r="4" spans="1:21" ht="62.15" customHeight="1">
      <c r="A4" s="686"/>
      <c r="B4" s="269" t="s">
        <v>107</v>
      </c>
      <c r="C4" s="269" t="s">
        <v>830</v>
      </c>
      <c r="D4" s="188" t="s">
        <v>842</v>
      </c>
      <c r="E4" s="188" t="s">
        <v>1149</v>
      </c>
      <c r="F4" s="188" t="s">
        <v>1152</v>
      </c>
      <c r="G4" s="263" t="s">
        <v>859</v>
      </c>
      <c r="H4" s="216" t="s">
        <v>858</v>
      </c>
      <c r="I4" s="152" t="s">
        <v>863</v>
      </c>
      <c r="J4" s="152" t="s">
        <v>860</v>
      </c>
      <c r="K4" s="690"/>
      <c r="L4" s="690"/>
      <c r="M4" s="690"/>
      <c r="N4" s="690"/>
      <c r="O4" s="690"/>
      <c r="P4" s="690"/>
      <c r="Q4" s="125" t="s">
        <v>865</v>
      </c>
      <c r="R4" s="125" t="s">
        <v>840</v>
      </c>
      <c r="S4" s="125" t="s">
        <v>814</v>
      </c>
      <c r="T4" s="125" t="s">
        <v>841</v>
      </c>
      <c r="U4" s="690"/>
    </row>
    <row r="5" spans="1:21">
      <c r="A5" s="152">
        <f>0+1</f>
        <v>1</v>
      </c>
      <c r="B5" s="264">
        <f>A5+1</f>
        <v>2</v>
      </c>
      <c r="C5" s="264">
        <f t="shared" ref="C5:D5" si="0">B5+1</f>
        <v>3</v>
      </c>
      <c r="D5" s="265">
        <f t="shared" si="0"/>
        <v>4</v>
      </c>
      <c r="E5" s="265">
        <f t="shared" ref="E5" si="1">D5+1</f>
        <v>5</v>
      </c>
      <c r="F5" s="265">
        <f t="shared" ref="F5" si="2">E5+1</f>
        <v>6</v>
      </c>
      <c r="G5" s="263">
        <f>F5+1</f>
        <v>7</v>
      </c>
      <c r="H5" s="263">
        <f t="shared" ref="H5" si="3">G5+1</f>
        <v>8</v>
      </c>
      <c r="I5" s="152">
        <f>H5+1</f>
        <v>9</v>
      </c>
      <c r="J5" s="152">
        <f t="shared" ref="J5:M5" si="4">I5+1</f>
        <v>10</v>
      </c>
      <c r="K5" s="125">
        <f t="shared" si="4"/>
        <v>11</v>
      </c>
      <c r="L5" s="125">
        <f t="shared" si="4"/>
        <v>12</v>
      </c>
      <c r="M5" s="125">
        <f t="shared" si="4"/>
        <v>13</v>
      </c>
      <c r="N5" s="125">
        <f t="shared" ref="N5" si="5">M5+1</f>
        <v>14</v>
      </c>
      <c r="O5" s="125">
        <f t="shared" ref="O5" si="6">N5+1</f>
        <v>15</v>
      </c>
      <c r="P5" s="125">
        <f t="shared" ref="P5" si="7">O5+1</f>
        <v>16</v>
      </c>
      <c r="Q5" s="125">
        <f t="shared" ref="Q5" si="8">P5+1</f>
        <v>17</v>
      </c>
      <c r="R5" s="125">
        <f t="shared" ref="R5" si="9">Q5+1</f>
        <v>18</v>
      </c>
      <c r="S5" s="125">
        <f t="shared" ref="S5" si="10">R5+1</f>
        <v>19</v>
      </c>
      <c r="T5" s="125">
        <f t="shared" ref="T5" si="11">S5+1</f>
        <v>20</v>
      </c>
      <c r="U5" s="125">
        <f t="shared" ref="U5" si="12">T5+1</f>
        <v>21</v>
      </c>
    </row>
    <row r="6" spans="1:21" s="579" customFormat="1" ht="102" customHeight="1">
      <c r="A6" s="569">
        <v>1</v>
      </c>
      <c r="B6" s="570" t="s">
        <v>1178</v>
      </c>
      <c r="C6" s="575" t="s">
        <v>110</v>
      </c>
      <c r="D6" s="146" t="s">
        <v>1228</v>
      </c>
      <c r="E6" s="564" t="s">
        <v>1229</v>
      </c>
      <c r="F6" s="575" t="s">
        <v>110</v>
      </c>
      <c r="G6" s="146" t="s">
        <v>1235</v>
      </c>
      <c r="H6" s="439" t="s">
        <v>110</v>
      </c>
      <c r="I6" s="572" t="s">
        <v>1247</v>
      </c>
      <c r="J6" s="560" t="s">
        <v>110</v>
      </c>
      <c r="K6" s="22">
        <v>1</v>
      </c>
      <c r="L6" s="564" t="s">
        <v>1297</v>
      </c>
      <c r="M6" s="564" t="s">
        <v>1534</v>
      </c>
      <c r="N6" s="564" t="s">
        <v>1298</v>
      </c>
      <c r="O6" s="341">
        <v>3</v>
      </c>
      <c r="P6" s="582">
        <v>31749653</v>
      </c>
      <c r="Q6" s="560" t="s">
        <v>110</v>
      </c>
      <c r="R6" s="560" t="s">
        <v>110</v>
      </c>
      <c r="S6" s="560" t="s">
        <v>110</v>
      </c>
      <c r="T6" s="560" t="s">
        <v>110</v>
      </c>
      <c r="U6" s="583"/>
    </row>
    <row r="7" spans="1:21" s="579" customFormat="1" ht="90" customHeight="1">
      <c r="A7" s="569"/>
      <c r="B7" s="570"/>
      <c r="C7" s="575"/>
      <c r="D7" s="146"/>
      <c r="E7" s="564"/>
      <c r="F7" s="575"/>
      <c r="G7" s="146"/>
      <c r="H7" s="439"/>
      <c r="I7" s="572"/>
      <c r="J7" s="560"/>
      <c r="K7" s="22">
        <v>2</v>
      </c>
      <c r="L7" s="567" t="s">
        <v>1299</v>
      </c>
      <c r="M7" s="567" t="s">
        <v>1535</v>
      </c>
      <c r="N7" s="567" t="s">
        <v>1300</v>
      </c>
      <c r="O7" s="341">
        <v>1</v>
      </c>
      <c r="P7" s="584">
        <v>6949931</v>
      </c>
      <c r="Q7" s="560" t="s">
        <v>110</v>
      </c>
      <c r="R7" s="560" t="s">
        <v>110</v>
      </c>
      <c r="S7" s="560" t="s">
        <v>110</v>
      </c>
      <c r="T7" s="560" t="s">
        <v>110</v>
      </c>
      <c r="U7" s="583"/>
    </row>
    <row r="8" spans="1:21" s="579" customFormat="1" ht="106" customHeight="1">
      <c r="A8" s="569"/>
      <c r="B8" s="570"/>
      <c r="C8" s="575"/>
      <c r="D8" s="146"/>
      <c r="E8" s="564"/>
      <c r="F8" s="575"/>
      <c r="G8" s="146"/>
      <c r="H8" s="439"/>
      <c r="I8" s="572"/>
      <c r="J8" s="560"/>
      <c r="K8" s="22">
        <v>3</v>
      </c>
      <c r="L8" s="567" t="s">
        <v>1301</v>
      </c>
      <c r="M8" s="567" t="s">
        <v>1536</v>
      </c>
      <c r="N8" s="567" t="s">
        <v>1302</v>
      </c>
      <c r="O8" s="341">
        <v>1</v>
      </c>
      <c r="P8" s="585">
        <v>6949931</v>
      </c>
      <c r="Q8" s="560" t="s">
        <v>110</v>
      </c>
      <c r="R8" s="560" t="s">
        <v>110</v>
      </c>
      <c r="S8" s="560" t="s">
        <v>110</v>
      </c>
      <c r="T8" s="560" t="s">
        <v>110</v>
      </c>
      <c r="U8" s="583"/>
    </row>
    <row r="9" spans="1:21" s="579" customFormat="1" ht="90" customHeight="1">
      <c r="A9" s="569"/>
      <c r="B9" s="570"/>
      <c r="C9" s="575"/>
      <c r="D9" s="146"/>
      <c r="E9" s="564"/>
      <c r="F9" s="575"/>
      <c r="G9" s="146"/>
      <c r="H9" s="439"/>
      <c r="I9" s="572"/>
      <c r="J9" s="560"/>
      <c r="K9" s="22">
        <v>4</v>
      </c>
      <c r="L9" s="564" t="s">
        <v>1303</v>
      </c>
      <c r="M9" s="564" t="s">
        <v>1537</v>
      </c>
      <c r="N9" s="567" t="s">
        <v>1304</v>
      </c>
      <c r="O9" s="341">
        <v>1</v>
      </c>
      <c r="P9" s="585">
        <v>6949931</v>
      </c>
      <c r="Q9" s="560" t="s">
        <v>110</v>
      </c>
      <c r="R9" s="560" t="s">
        <v>110</v>
      </c>
      <c r="S9" s="560" t="s">
        <v>110</v>
      </c>
      <c r="T9" s="560" t="s">
        <v>110</v>
      </c>
      <c r="U9" s="583"/>
    </row>
    <row r="10" spans="1:21" s="579" customFormat="1" ht="93">
      <c r="A10" s="569"/>
      <c r="B10" s="570"/>
      <c r="C10" s="575"/>
      <c r="D10" s="146"/>
      <c r="E10" s="564"/>
      <c r="F10" s="575"/>
      <c r="G10" s="146"/>
      <c r="H10" s="439"/>
      <c r="I10" s="572"/>
      <c r="J10" s="560"/>
      <c r="K10" s="22">
        <v>5</v>
      </c>
      <c r="L10" s="564" t="s">
        <v>1305</v>
      </c>
      <c r="M10" s="564" t="s">
        <v>1538</v>
      </c>
      <c r="N10" s="567" t="s">
        <v>1306</v>
      </c>
      <c r="O10" s="341">
        <v>1</v>
      </c>
      <c r="P10" s="585">
        <v>6949931</v>
      </c>
      <c r="Q10" s="560" t="s">
        <v>110</v>
      </c>
      <c r="R10" s="560" t="s">
        <v>110</v>
      </c>
      <c r="S10" s="560" t="s">
        <v>110</v>
      </c>
      <c r="T10" s="560" t="s">
        <v>110</v>
      </c>
      <c r="U10" s="583"/>
    </row>
    <row r="11" spans="1:21" s="579" customFormat="1" ht="130" customHeight="1">
      <c r="A11" s="569"/>
      <c r="B11" s="570"/>
      <c r="C11" s="575"/>
      <c r="D11" s="146"/>
      <c r="E11" s="564"/>
      <c r="F11" s="575"/>
      <c r="G11" s="146"/>
      <c r="H11" s="439"/>
      <c r="I11" s="572"/>
      <c r="J11" s="560"/>
      <c r="K11" s="22">
        <v>6</v>
      </c>
      <c r="L11" s="567" t="s">
        <v>1307</v>
      </c>
      <c r="M11" s="567" t="s">
        <v>1539</v>
      </c>
      <c r="N11" s="567" t="s">
        <v>1308</v>
      </c>
      <c r="O11" s="341">
        <v>1</v>
      </c>
      <c r="P11" s="585">
        <v>14997505</v>
      </c>
      <c r="Q11" s="560" t="s">
        <v>110</v>
      </c>
      <c r="R11" s="560" t="s">
        <v>110</v>
      </c>
      <c r="S11" s="560" t="s">
        <v>110</v>
      </c>
      <c r="T11" s="560" t="s">
        <v>110</v>
      </c>
      <c r="U11" s="583"/>
    </row>
    <row r="12" spans="1:21" s="579" customFormat="1" ht="90" customHeight="1">
      <c r="A12" s="569"/>
      <c r="B12" s="570"/>
      <c r="C12" s="575"/>
      <c r="D12" s="146"/>
      <c r="E12" s="564"/>
      <c r="F12" s="575"/>
      <c r="G12" s="146"/>
      <c r="H12" s="439"/>
      <c r="I12" s="572"/>
      <c r="J12" s="560"/>
      <c r="K12" s="22">
        <v>7</v>
      </c>
      <c r="L12" s="567" t="s">
        <v>1309</v>
      </c>
      <c r="M12" s="567" t="s">
        <v>1540</v>
      </c>
      <c r="N12" s="567" t="s">
        <v>1310</v>
      </c>
      <c r="O12" s="341">
        <v>7</v>
      </c>
      <c r="P12" s="586">
        <v>49308119</v>
      </c>
      <c r="Q12" s="560" t="s">
        <v>110</v>
      </c>
      <c r="R12" s="560" t="s">
        <v>110</v>
      </c>
      <c r="S12" s="560" t="s">
        <v>110</v>
      </c>
      <c r="T12" s="560" t="s">
        <v>110</v>
      </c>
      <c r="U12" s="583"/>
    </row>
    <row r="13" spans="1:21" s="579" customFormat="1" ht="90" customHeight="1">
      <c r="A13" s="569"/>
      <c r="B13" s="570"/>
      <c r="C13" s="575"/>
      <c r="D13" s="146"/>
      <c r="E13" s="564"/>
      <c r="F13" s="575"/>
      <c r="G13" s="146"/>
      <c r="H13" s="439"/>
      <c r="I13" s="564" t="s">
        <v>1250</v>
      </c>
      <c r="J13" s="560" t="s">
        <v>110</v>
      </c>
      <c r="K13" s="22">
        <v>8</v>
      </c>
      <c r="L13" s="572" t="s">
        <v>1311</v>
      </c>
      <c r="M13" s="572" t="s">
        <v>1541</v>
      </c>
      <c r="N13" s="572" t="s">
        <v>1312</v>
      </c>
      <c r="O13" s="341">
        <v>564</v>
      </c>
      <c r="P13" s="587">
        <v>4032010810</v>
      </c>
      <c r="Q13" s="560" t="s">
        <v>110</v>
      </c>
      <c r="R13" s="560" t="s">
        <v>110</v>
      </c>
      <c r="S13" s="560" t="s">
        <v>110</v>
      </c>
      <c r="T13" s="560" t="s">
        <v>110</v>
      </c>
      <c r="U13" s="583"/>
    </row>
    <row r="14" spans="1:21" s="579" customFormat="1" ht="90" customHeight="1">
      <c r="A14" s="569"/>
      <c r="B14" s="570"/>
      <c r="C14" s="575"/>
      <c r="D14" s="146"/>
      <c r="E14" s="564"/>
      <c r="F14" s="575"/>
      <c r="G14" s="146"/>
      <c r="H14" s="439"/>
      <c r="I14" s="564"/>
      <c r="J14" s="560"/>
      <c r="K14" s="22">
        <v>9</v>
      </c>
      <c r="L14" s="572" t="s">
        <v>1313</v>
      </c>
      <c r="M14" s="572" t="s">
        <v>1542</v>
      </c>
      <c r="N14" s="572" t="s">
        <v>1314</v>
      </c>
      <c r="O14" s="341">
        <v>1</v>
      </c>
      <c r="P14" s="585">
        <v>239160000</v>
      </c>
      <c r="Q14" s="560" t="s">
        <v>110</v>
      </c>
      <c r="R14" s="560" t="s">
        <v>110</v>
      </c>
      <c r="S14" s="560" t="s">
        <v>110</v>
      </c>
      <c r="T14" s="560" t="s">
        <v>110</v>
      </c>
      <c r="U14" s="583"/>
    </row>
    <row r="15" spans="1:21" s="579" customFormat="1" ht="90" customHeight="1">
      <c r="A15" s="569"/>
      <c r="B15" s="570"/>
      <c r="C15" s="575"/>
      <c r="D15" s="146"/>
      <c r="E15" s="564"/>
      <c r="F15" s="575"/>
      <c r="G15" s="146"/>
      <c r="H15" s="439"/>
      <c r="I15" s="564"/>
      <c r="J15" s="560"/>
      <c r="K15" s="22">
        <v>10</v>
      </c>
      <c r="L15" s="572" t="s">
        <v>1315</v>
      </c>
      <c r="M15" s="572" t="s">
        <v>1543</v>
      </c>
      <c r="N15" s="572" t="s">
        <v>1316</v>
      </c>
      <c r="O15" s="341">
        <v>1</v>
      </c>
      <c r="P15" s="585">
        <v>30209336</v>
      </c>
      <c r="Q15" s="560" t="s">
        <v>110</v>
      </c>
      <c r="R15" s="560" t="s">
        <v>110</v>
      </c>
      <c r="S15" s="560" t="s">
        <v>110</v>
      </c>
      <c r="T15" s="560" t="s">
        <v>110</v>
      </c>
      <c r="U15" s="583"/>
    </row>
    <row r="16" spans="1:21" s="579" customFormat="1" ht="90" customHeight="1">
      <c r="A16" s="569"/>
      <c r="B16" s="570"/>
      <c r="C16" s="575"/>
      <c r="D16" s="146"/>
      <c r="E16" s="564"/>
      <c r="F16" s="575"/>
      <c r="G16" s="146"/>
      <c r="H16" s="439"/>
      <c r="I16" s="564"/>
      <c r="J16" s="560"/>
      <c r="K16" s="22">
        <v>11</v>
      </c>
      <c r="L16" s="572" t="s">
        <v>1317</v>
      </c>
      <c r="M16" s="572" t="s">
        <v>1544</v>
      </c>
      <c r="N16" s="572" t="s">
        <v>1318</v>
      </c>
      <c r="O16" s="341">
        <v>4</v>
      </c>
      <c r="P16" s="585">
        <v>10786315</v>
      </c>
      <c r="Q16" s="560" t="s">
        <v>110</v>
      </c>
      <c r="R16" s="560" t="s">
        <v>110</v>
      </c>
      <c r="S16" s="560" t="s">
        <v>110</v>
      </c>
      <c r="T16" s="560" t="s">
        <v>110</v>
      </c>
      <c r="U16" s="583"/>
    </row>
    <row r="17" spans="1:21" s="579" customFormat="1" ht="100" customHeight="1">
      <c r="A17" s="569"/>
      <c r="B17" s="570"/>
      <c r="C17" s="575"/>
      <c r="D17" s="146"/>
      <c r="E17" s="564"/>
      <c r="F17" s="575"/>
      <c r="G17" s="146"/>
      <c r="H17" s="439"/>
      <c r="I17" s="564"/>
      <c r="J17" s="560"/>
      <c r="K17" s="22">
        <v>12</v>
      </c>
      <c r="L17" s="572" t="s">
        <v>1319</v>
      </c>
      <c r="M17" s="572" t="s">
        <v>1545</v>
      </c>
      <c r="N17" s="572" t="s">
        <v>1320</v>
      </c>
      <c r="O17" s="341">
        <v>1</v>
      </c>
      <c r="P17" s="585">
        <v>9999705</v>
      </c>
      <c r="Q17" s="560" t="s">
        <v>110</v>
      </c>
      <c r="R17" s="560" t="s">
        <v>110</v>
      </c>
      <c r="S17" s="560" t="s">
        <v>110</v>
      </c>
      <c r="T17" s="560" t="s">
        <v>110</v>
      </c>
      <c r="U17" s="583"/>
    </row>
    <row r="18" spans="1:21" s="579" customFormat="1" ht="130" customHeight="1">
      <c r="A18" s="569"/>
      <c r="B18" s="570"/>
      <c r="C18" s="575"/>
      <c r="D18" s="146"/>
      <c r="E18" s="564"/>
      <c r="F18" s="575"/>
      <c r="G18" s="146"/>
      <c r="H18" s="439"/>
      <c r="I18" s="564"/>
      <c r="J18" s="560"/>
      <c r="K18" s="22">
        <v>13</v>
      </c>
      <c r="L18" s="572" t="s">
        <v>1321</v>
      </c>
      <c r="M18" s="572" t="s">
        <v>1546</v>
      </c>
      <c r="N18" s="572" t="s">
        <v>1322</v>
      </c>
      <c r="O18" s="341">
        <v>1</v>
      </c>
      <c r="P18" s="586">
        <v>3963505</v>
      </c>
      <c r="Q18" s="560" t="s">
        <v>110</v>
      </c>
      <c r="R18" s="560" t="s">
        <v>110</v>
      </c>
      <c r="S18" s="560" t="s">
        <v>110</v>
      </c>
      <c r="T18" s="560" t="s">
        <v>110</v>
      </c>
      <c r="U18" s="583"/>
    </row>
    <row r="19" spans="1:21" s="579" customFormat="1" ht="90" customHeight="1">
      <c r="A19" s="569"/>
      <c r="B19" s="570"/>
      <c r="C19" s="575"/>
      <c r="D19" s="146"/>
      <c r="E19" s="564"/>
      <c r="F19" s="575"/>
      <c r="G19" s="146"/>
      <c r="H19" s="439"/>
      <c r="I19" s="567" t="s">
        <v>1253</v>
      </c>
      <c r="J19" s="560" t="s">
        <v>110</v>
      </c>
      <c r="K19" s="22">
        <v>14</v>
      </c>
      <c r="L19" s="572" t="s">
        <v>1323</v>
      </c>
      <c r="M19" s="572" t="s">
        <v>1547</v>
      </c>
      <c r="N19" s="572" t="s">
        <v>1324</v>
      </c>
      <c r="O19" s="440">
        <v>1</v>
      </c>
      <c r="P19" s="586">
        <v>10988554</v>
      </c>
      <c r="Q19" s="560" t="s">
        <v>110</v>
      </c>
      <c r="R19" s="560" t="s">
        <v>110</v>
      </c>
      <c r="S19" s="560" t="s">
        <v>110</v>
      </c>
      <c r="T19" s="560" t="s">
        <v>110</v>
      </c>
      <c r="U19" s="583"/>
    </row>
    <row r="20" spans="1:21" s="579" customFormat="1" ht="90" customHeight="1">
      <c r="A20" s="569"/>
      <c r="B20" s="570"/>
      <c r="C20" s="575"/>
      <c r="D20" s="146"/>
      <c r="E20" s="564"/>
      <c r="F20" s="575"/>
      <c r="G20" s="146"/>
      <c r="H20" s="439"/>
      <c r="I20" s="567"/>
      <c r="J20" s="560"/>
      <c r="K20" s="22">
        <v>15</v>
      </c>
      <c r="L20" s="572" t="s">
        <v>1325</v>
      </c>
      <c r="M20" s="572" t="s">
        <v>1548</v>
      </c>
      <c r="N20" s="572" t="s">
        <v>1326</v>
      </c>
      <c r="O20" s="407">
        <v>1</v>
      </c>
      <c r="P20" s="586">
        <v>6935301</v>
      </c>
      <c r="Q20" s="560" t="s">
        <v>110</v>
      </c>
      <c r="R20" s="560" t="s">
        <v>110</v>
      </c>
      <c r="S20" s="560" t="s">
        <v>110</v>
      </c>
      <c r="T20" s="560" t="s">
        <v>110</v>
      </c>
      <c r="U20" s="583"/>
    </row>
    <row r="21" spans="1:21" s="579" customFormat="1" ht="90" customHeight="1">
      <c r="A21" s="569"/>
      <c r="B21" s="570"/>
      <c r="C21" s="575"/>
      <c r="D21" s="146"/>
      <c r="E21" s="564"/>
      <c r="F21" s="575"/>
      <c r="G21" s="146"/>
      <c r="H21" s="439"/>
      <c r="I21" s="572" t="s">
        <v>1256</v>
      </c>
      <c r="J21" s="560" t="s">
        <v>110</v>
      </c>
      <c r="K21" s="22">
        <v>16</v>
      </c>
      <c r="L21" s="572" t="s">
        <v>1327</v>
      </c>
      <c r="M21" s="572" t="s">
        <v>1549</v>
      </c>
      <c r="N21" s="572" t="s">
        <v>1328</v>
      </c>
      <c r="O21" s="341">
        <v>1</v>
      </c>
      <c r="P21" s="585">
        <v>20600000</v>
      </c>
      <c r="Q21" s="560" t="s">
        <v>110</v>
      </c>
      <c r="R21" s="560" t="s">
        <v>110</v>
      </c>
      <c r="S21" s="560" t="s">
        <v>110</v>
      </c>
      <c r="T21" s="560" t="s">
        <v>110</v>
      </c>
      <c r="U21" s="583"/>
    </row>
    <row r="22" spans="1:21" s="579" customFormat="1" ht="90" customHeight="1">
      <c r="A22" s="569"/>
      <c r="B22" s="570"/>
      <c r="C22" s="575"/>
      <c r="D22" s="146"/>
      <c r="E22" s="564"/>
      <c r="F22" s="575"/>
      <c r="G22" s="146"/>
      <c r="H22" s="439"/>
      <c r="I22" s="572"/>
      <c r="J22" s="560"/>
      <c r="K22" s="22">
        <v>17</v>
      </c>
      <c r="L22" s="572" t="s">
        <v>1329</v>
      </c>
      <c r="M22" s="572" t="s">
        <v>1550</v>
      </c>
      <c r="N22" s="572" t="s">
        <v>1330</v>
      </c>
      <c r="O22" s="341">
        <v>7</v>
      </c>
      <c r="P22" s="585">
        <v>2499973</v>
      </c>
      <c r="Q22" s="560" t="s">
        <v>110</v>
      </c>
      <c r="R22" s="560" t="s">
        <v>110</v>
      </c>
      <c r="S22" s="560" t="s">
        <v>110</v>
      </c>
      <c r="T22" s="560" t="s">
        <v>110</v>
      </c>
      <c r="U22" s="583"/>
    </row>
    <row r="23" spans="1:21" s="579" customFormat="1" ht="90" customHeight="1">
      <c r="A23" s="569"/>
      <c r="B23" s="570"/>
      <c r="C23" s="575"/>
      <c r="D23" s="146"/>
      <c r="E23" s="564"/>
      <c r="F23" s="575"/>
      <c r="G23" s="146"/>
      <c r="H23" s="439"/>
      <c r="I23" s="572"/>
      <c r="J23" s="560"/>
      <c r="K23" s="22">
        <v>20</v>
      </c>
      <c r="L23" s="572" t="s">
        <v>1331</v>
      </c>
      <c r="M23" s="572" t="s">
        <v>1551</v>
      </c>
      <c r="N23" s="572" t="s">
        <v>1332</v>
      </c>
      <c r="O23" s="341">
        <v>4</v>
      </c>
      <c r="P23" s="585">
        <v>40000000</v>
      </c>
      <c r="Q23" s="560" t="s">
        <v>110</v>
      </c>
      <c r="R23" s="560" t="s">
        <v>110</v>
      </c>
      <c r="S23" s="560" t="s">
        <v>110</v>
      </c>
      <c r="T23" s="560" t="s">
        <v>110</v>
      </c>
      <c r="U23" s="583"/>
    </row>
    <row r="24" spans="1:21" s="579" customFormat="1" ht="90" customHeight="1">
      <c r="A24" s="569"/>
      <c r="B24" s="570"/>
      <c r="C24" s="575"/>
      <c r="D24" s="146"/>
      <c r="E24" s="564"/>
      <c r="F24" s="575"/>
      <c r="G24" s="146"/>
      <c r="H24" s="439"/>
      <c r="I24" s="572" t="s">
        <v>1259</v>
      </c>
      <c r="J24" s="560" t="s">
        <v>110</v>
      </c>
      <c r="K24" s="22">
        <v>21</v>
      </c>
      <c r="L24" s="572" t="s">
        <v>1333</v>
      </c>
      <c r="M24" s="572" t="s">
        <v>1552</v>
      </c>
      <c r="N24" s="572" t="s">
        <v>1334</v>
      </c>
      <c r="O24" s="341">
        <v>8</v>
      </c>
      <c r="P24" s="589">
        <v>23572248</v>
      </c>
      <c r="Q24" s="560" t="s">
        <v>110</v>
      </c>
      <c r="R24" s="560" t="s">
        <v>110</v>
      </c>
      <c r="S24" s="560" t="s">
        <v>110</v>
      </c>
      <c r="T24" s="560" t="s">
        <v>110</v>
      </c>
      <c r="U24" s="583"/>
    </row>
    <row r="25" spans="1:21" s="579" customFormat="1" ht="90" customHeight="1">
      <c r="A25" s="569"/>
      <c r="B25" s="570"/>
      <c r="C25" s="575"/>
      <c r="D25" s="146"/>
      <c r="E25" s="564"/>
      <c r="F25" s="575"/>
      <c r="G25" s="146"/>
      <c r="H25" s="439"/>
      <c r="I25" s="572"/>
      <c r="J25" s="560"/>
      <c r="K25" s="22">
        <v>22</v>
      </c>
      <c r="L25" s="572" t="s">
        <v>1335</v>
      </c>
      <c r="M25" s="572" t="s">
        <v>1553</v>
      </c>
      <c r="N25" s="572" t="s">
        <v>1336</v>
      </c>
      <c r="O25" s="341">
        <v>60</v>
      </c>
      <c r="P25" s="586">
        <v>74997128</v>
      </c>
      <c r="Q25" s="560" t="s">
        <v>110</v>
      </c>
      <c r="R25" s="560" t="s">
        <v>110</v>
      </c>
      <c r="S25" s="560" t="s">
        <v>110</v>
      </c>
      <c r="T25" s="560" t="s">
        <v>110</v>
      </c>
      <c r="U25" s="583"/>
    </row>
    <row r="26" spans="1:21" s="579" customFormat="1" ht="90" customHeight="1">
      <c r="A26" s="569"/>
      <c r="B26" s="570"/>
      <c r="C26" s="575"/>
      <c r="D26" s="146"/>
      <c r="E26" s="564"/>
      <c r="F26" s="575"/>
      <c r="G26" s="146"/>
      <c r="H26" s="439"/>
      <c r="I26" s="572"/>
      <c r="J26" s="560"/>
      <c r="K26" s="22">
        <v>23</v>
      </c>
      <c r="L26" s="572" t="s">
        <v>1337</v>
      </c>
      <c r="M26" s="572" t="s">
        <v>1554</v>
      </c>
      <c r="N26" s="572" t="s">
        <v>1338</v>
      </c>
      <c r="O26" s="341">
        <v>19</v>
      </c>
      <c r="P26" s="585">
        <v>9997748</v>
      </c>
      <c r="Q26" s="560" t="s">
        <v>110</v>
      </c>
      <c r="R26" s="560" t="s">
        <v>110</v>
      </c>
      <c r="S26" s="560" t="s">
        <v>110</v>
      </c>
      <c r="T26" s="560" t="s">
        <v>110</v>
      </c>
      <c r="U26" s="583"/>
    </row>
    <row r="27" spans="1:21" s="579" customFormat="1" ht="90" customHeight="1">
      <c r="A27" s="569"/>
      <c r="B27" s="570"/>
      <c r="C27" s="575"/>
      <c r="D27" s="146"/>
      <c r="E27" s="564"/>
      <c r="F27" s="575"/>
      <c r="G27" s="146"/>
      <c r="H27" s="439"/>
      <c r="I27" s="572"/>
      <c r="J27" s="560"/>
      <c r="K27" s="22">
        <v>24</v>
      </c>
      <c r="L27" s="572" t="s">
        <v>1339</v>
      </c>
      <c r="M27" s="572" t="s">
        <v>1555</v>
      </c>
      <c r="N27" s="572" t="s">
        <v>1340</v>
      </c>
      <c r="O27" s="341">
        <v>4</v>
      </c>
      <c r="P27" s="585">
        <v>19992300</v>
      </c>
      <c r="Q27" s="560" t="s">
        <v>110</v>
      </c>
      <c r="R27" s="560" t="s">
        <v>110</v>
      </c>
      <c r="S27" s="560" t="s">
        <v>110</v>
      </c>
      <c r="T27" s="560" t="s">
        <v>110</v>
      </c>
      <c r="U27" s="583"/>
    </row>
    <row r="28" spans="1:21" s="579" customFormat="1" ht="90" customHeight="1">
      <c r="A28" s="569"/>
      <c r="B28" s="570"/>
      <c r="C28" s="575"/>
      <c r="D28" s="146"/>
      <c r="E28" s="564"/>
      <c r="F28" s="575"/>
      <c r="G28" s="146"/>
      <c r="H28" s="439"/>
      <c r="I28" s="588"/>
      <c r="J28" s="588"/>
      <c r="K28" s="22">
        <v>25</v>
      </c>
      <c r="L28" s="572" t="s">
        <v>1341</v>
      </c>
      <c r="M28" s="572" t="s">
        <v>1556</v>
      </c>
      <c r="N28" s="572" t="s">
        <v>1342</v>
      </c>
      <c r="O28" s="341">
        <v>12</v>
      </c>
      <c r="P28" s="586">
        <v>39999606</v>
      </c>
      <c r="Q28" s="560" t="s">
        <v>110</v>
      </c>
      <c r="R28" s="560" t="s">
        <v>110</v>
      </c>
      <c r="S28" s="560" t="s">
        <v>110</v>
      </c>
      <c r="T28" s="560" t="s">
        <v>110</v>
      </c>
      <c r="U28" s="583"/>
    </row>
    <row r="29" spans="1:21" s="579" customFormat="1" ht="90" customHeight="1">
      <c r="A29" s="569"/>
      <c r="B29" s="570"/>
      <c r="C29" s="575"/>
      <c r="D29" s="146"/>
      <c r="E29" s="564"/>
      <c r="F29" s="575"/>
      <c r="G29" s="146"/>
      <c r="H29" s="439"/>
      <c r="I29" s="588"/>
      <c r="J29" s="588"/>
      <c r="K29" s="22">
        <v>26</v>
      </c>
      <c r="L29" s="590" t="s">
        <v>1343</v>
      </c>
      <c r="M29" s="590" t="s">
        <v>1557</v>
      </c>
      <c r="N29" s="590" t="s">
        <v>1344</v>
      </c>
      <c r="O29" s="341">
        <v>1</v>
      </c>
      <c r="P29" s="586">
        <v>25000000</v>
      </c>
      <c r="Q29" s="560" t="s">
        <v>110</v>
      </c>
      <c r="R29" s="560" t="s">
        <v>110</v>
      </c>
      <c r="S29" s="560" t="s">
        <v>110</v>
      </c>
      <c r="T29" s="560" t="s">
        <v>110</v>
      </c>
      <c r="U29" s="583"/>
    </row>
    <row r="30" spans="1:21" s="579" customFormat="1" ht="90" customHeight="1">
      <c r="A30" s="569"/>
      <c r="B30" s="570"/>
      <c r="C30" s="575"/>
      <c r="D30" s="146"/>
      <c r="E30" s="564"/>
      <c r="F30" s="575"/>
      <c r="G30" s="146"/>
      <c r="H30" s="439"/>
      <c r="I30" s="588"/>
      <c r="J30" s="588"/>
      <c r="K30" s="22">
        <v>27</v>
      </c>
      <c r="L30" s="590" t="s">
        <v>1345</v>
      </c>
      <c r="M30" s="590" t="s">
        <v>1558</v>
      </c>
      <c r="N30" s="590" t="s">
        <v>1346</v>
      </c>
      <c r="O30" s="341">
        <v>3</v>
      </c>
      <c r="P30" s="585">
        <v>17430000</v>
      </c>
      <c r="Q30" s="560" t="s">
        <v>110</v>
      </c>
      <c r="R30" s="560" t="s">
        <v>110</v>
      </c>
      <c r="S30" s="560" t="s">
        <v>110</v>
      </c>
      <c r="T30" s="560" t="s">
        <v>110</v>
      </c>
      <c r="U30" s="583"/>
    </row>
    <row r="31" spans="1:21" s="579" customFormat="1" ht="90" customHeight="1">
      <c r="A31" s="569"/>
      <c r="B31" s="570"/>
      <c r="C31" s="575"/>
      <c r="D31" s="146"/>
      <c r="E31" s="564"/>
      <c r="F31" s="575"/>
      <c r="G31" s="146"/>
      <c r="H31" s="439"/>
      <c r="I31" s="588"/>
      <c r="J31" s="588"/>
      <c r="K31" s="22"/>
      <c r="L31" s="590" t="s">
        <v>1347</v>
      </c>
      <c r="M31" s="590" t="s">
        <v>1559</v>
      </c>
      <c r="N31" s="590" t="s">
        <v>1348</v>
      </c>
      <c r="O31" s="341">
        <v>1</v>
      </c>
      <c r="P31" s="585">
        <v>49100000</v>
      </c>
      <c r="Q31" s="560" t="s">
        <v>110</v>
      </c>
      <c r="R31" s="560" t="s">
        <v>110</v>
      </c>
      <c r="S31" s="560" t="s">
        <v>110</v>
      </c>
      <c r="T31" s="560" t="s">
        <v>110</v>
      </c>
      <c r="U31" s="583"/>
    </row>
    <row r="32" spans="1:21" s="579" customFormat="1" ht="90" customHeight="1">
      <c r="A32" s="569"/>
      <c r="B32" s="570"/>
      <c r="C32" s="575"/>
      <c r="D32" s="146"/>
      <c r="E32" s="564"/>
      <c r="F32" s="575"/>
      <c r="G32" s="146"/>
      <c r="H32" s="439"/>
      <c r="I32" s="588"/>
      <c r="J32" s="588"/>
      <c r="K32" s="22">
        <v>28</v>
      </c>
      <c r="L32" s="572" t="s">
        <v>1349</v>
      </c>
      <c r="M32" s="572" t="s">
        <v>1560</v>
      </c>
      <c r="N32" s="572" t="s">
        <v>1350</v>
      </c>
      <c r="O32" s="341">
        <v>3</v>
      </c>
      <c r="P32" s="586">
        <v>380158900</v>
      </c>
      <c r="Q32" s="560" t="s">
        <v>110</v>
      </c>
      <c r="R32" s="560" t="s">
        <v>110</v>
      </c>
      <c r="S32" s="560" t="s">
        <v>110</v>
      </c>
      <c r="T32" s="560" t="s">
        <v>110</v>
      </c>
      <c r="U32" s="583"/>
    </row>
    <row r="33" spans="1:21" s="579" customFormat="1" ht="90" customHeight="1">
      <c r="A33" s="569"/>
      <c r="B33" s="570"/>
      <c r="C33" s="575"/>
      <c r="D33" s="146"/>
      <c r="E33" s="564"/>
      <c r="F33" s="575"/>
      <c r="G33" s="146"/>
      <c r="H33" s="439"/>
      <c r="I33" s="588"/>
      <c r="J33" s="588"/>
      <c r="K33" s="22"/>
      <c r="L33" s="293" t="s">
        <v>1351</v>
      </c>
      <c r="M33" s="293" t="s">
        <v>1561</v>
      </c>
      <c r="N33" s="572" t="s">
        <v>1352</v>
      </c>
      <c r="O33" s="341">
        <v>1</v>
      </c>
      <c r="P33" s="585">
        <v>44881498</v>
      </c>
      <c r="Q33" s="560" t="s">
        <v>110</v>
      </c>
      <c r="R33" s="560" t="s">
        <v>110</v>
      </c>
      <c r="S33" s="560" t="s">
        <v>110</v>
      </c>
      <c r="T33" s="560" t="s">
        <v>110</v>
      </c>
      <c r="U33" s="583"/>
    </row>
    <row r="34" spans="1:21" s="579" customFormat="1" ht="90" customHeight="1">
      <c r="A34" s="569"/>
      <c r="B34" s="570"/>
      <c r="C34" s="575"/>
      <c r="D34" s="146"/>
      <c r="E34" s="564"/>
      <c r="F34" s="575"/>
      <c r="G34" s="146"/>
      <c r="H34" s="439"/>
      <c r="I34" s="572" t="s">
        <v>1353</v>
      </c>
      <c r="J34" s="560" t="s">
        <v>110</v>
      </c>
      <c r="K34" s="22">
        <v>29</v>
      </c>
      <c r="L34" s="572" t="s">
        <v>1354</v>
      </c>
      <c r="M34" s="572" t="s">
        <v>1562</v>
      </c>
      <c r="N34" s="572" t="s">
        <v>1355</v>
      </c>
      <c r="O34" s="341">
        <v>4</v>
      </c>
      <c r="P34" s="585">
        <v>76220000</v>
      </c>
      <c r="Q34" s="560" t="s">
        <v>110</v>
      </c>
      <c r="R34" s="560" t="s">
        <v>110</v>
      </c>
      <c r="S34" s="560" t="s">
        <v>110</v>
      </c>
      <c r="T34" s="560" t="s">
        <v>110</v>
      </c>
      <c r="U34" s="583"/>
    </row>
    <row r="35" spans="1:21" s="579" customFormat="1" ht="90" customHeight="1">
      <c r="A35" s="569"/>
      <c r="B35" s="570"/>
      <c r="C35" s="575"/>
      <c r="D35" s="146"/>
      <c r="E35" s="564"/>
      <c r="F35" s="575"/>
      <c r="G35" s="146"/>
      <c r="H35" s="439"/>
      <c r="I35" s="572" t="s">
        <v>1265</v>
      </c>
      <c r="J35" s="560" t="s">
        <v>110</v>
      </c>
      <c r="K35" s="22">
        <v>31</v>
      </c>
      <c r="L35" s="572" t="s">
        <v>1356</v>
      </c>
      <c r="M35" s="572" t="s">
        <v>1563</v>
      </c>
      <c r="N35" s="572" t="s">
        <v>1357</v>
      </c>
      <c r="O35" s="341">
        <v>1</v>
      </c>
      <c r="P35" s="585">
        <v>11160000</v>
      </c>
      <c r="Q35" s="560" t="s">
        <v>110</v>
      </c>
      <c r="R35" s="560" t="s">
        <v>110</v>
      </c>
      <c r="S35" s="560" t="s">
        <v>110</v>
      </c>
      <c r="T35" s="560" t="s">
        <v>110</v>
      </c>
      <c r="U35" s="583"/>
    </row>
    <row r="36" spans="1:21" s="579" customFormat="1" ht="90" customHeight="1">
      <c r="A36" s="569"/>
      <c r="B36" s="570"/>
      <c r="C36" s="575"/>
      <c r="D36" s="146"/>
      <c r="E36" s="564"/>
      <c r="F36" s="575"/>
      <c r="G36" s="146"/>
      <c r="H36" s="439"/>
      <c r="I36" s="572"/>
      <c r="J36" s="560"/>
      <c r="K36" s="22">
        <v>32</v>
      </c>
      <c r="L36" s="572" t="s">
        <v>1358</v>
      </c>
      <c r="M36" s="572" t="s">
        <v>1564</v>
      </c>
      <c r="N36" s="572" t="s">
        <v>1359</v>
      </c>
      <c r="O36" s="341">
        <v>1</v>
      </c>
      <c r="P36" s="586">
        <v>254601860</v>
      </c>
      <c r="Q36" s="560" t="s">
        <v>110</v>
      </c>
      <c r="R36" s="560" t="s">
        <v>110</v>
      </c>
      <c r="S36" s="560" t="s">
        <v>110</v>
      </c>
      <c r="T36" s="560" t="s">
        <v>110</v>
      </c>
      <c r="U36" s="583"/>
    </row>
    <row r="37" spans="1:21" s="579" customFormat="1" ht="90" customHeight="1">
      <c r="A37" s="569"/>
      <c r="B37" s="570"/>
      <c r="C37" s="575"/>
      <c r="D37" s="146"/>
      <c r="E37" s="564"/>
      <c r="F37" s="575"/>
      <c r="G37" s="146"/>
      <c r="H37" s="439"/>
      <c r="I37" s="572"/>
      <c r="J37" s="560"/>
      <c r="K37" s="22"/>
      <c r="L37" s="572" t="s">
        <v>1360</v>
      </c>
      <c r="M37" s="572" t="s">
        <v>1565</v>
      </c>
      <c r="N37" s="572" t="s">
        <v>1360</v>
      </c>
      <c r="O37" s="341">
        <v>1</v>
      </c>
      <c r="P37" s="591">
        <v>20227000</v>
      </c>
      <c r="Q37" s="560" t="s">
        <v>110</v>
      </c>
      <c r="R37" s="560" t="s">
        <v>110</v>
      </c>
      <c r="S37" s="560" t="s">
        <v>110</v>
      </c>
      <c r="T37" s="560" t="s">
        <v>110</v>
      </c>
      <c r="U37" s="583"/>
    </row>
    <row r="38" spans="1:21" s="579" customFormat="1" ht="90" customHeight="1">
      <c r="A38" s="569"/>
      <c r="B38" s="570"/>
      <c r="C38" s="575"/>
      <c r="D38" s="146"/>
      <c r="E38" s="564"/>
      <c r="F38" s="575"/>
      <c r="G38" s="146"/>
      <c r="H38" s="439"/>
      <c r="I38" s="572"/>
      <c r="J38" s="560"/>
      <c r="K38" s="22">
        <v>33</v>
      </c>
      <c r="L38" s="572" t="s">
        <v>1361</v>
      </c>
      <c r="M38" s="572" t="s">
        <v>1566</v>
      </c>
      <c r="N38" s="572" t="s">
        <v>1362</v>
      </c>
      <c r="O38" s="341">
        <v>1</v>
      </c>
      <c r="P38" s="585">
        <v>403800000</v>
      </c>
      <c r="Q38" s="560" t="s">
        <v>110</v>
      </c>
      <c r="R38" s="560" t="s">
        <v>110</v>
      </c>
      <c r="S38" s="560" t="s">
        <v>110</v>
      </c>
      <c r="T38" s="560" t="s">
        <v>110</v>
      </c>
      <c r="U38" s="583"/>
    </row>
    <row r="39" spans="1:21" s="579" customFormat="1" ht="102.65" customHeight="1">
      <c r="A39" s="569"/>
      <c r="B39" s="570"/>
      <c r="C39" s="575"/>
      <c r="D39" s="146"/>
      <c r="E39" s="564"/>
      <c r="F39" s="575"/>
      <c r="G39" s="146"/>
      <c r="H39" s="439"/>
      <c r="I39" s="572" t="s">
        <v>1268</v>
      </c>
      <c r="J39" s="560" t="s">
        <v>110</v>
      </c>
      <c r="K39" s="22">
        <v>34</v>
      </c>
      <c r="L39" s="572" t="s">
        <v>1363</v>
      </c>
      <c r="M39" s="572" t="s">
        <v>1567</v>
      </c>
      <c r="N39" s="572" t="s">
        <v>1364</v>
      </c>
      <c r="O39" s="341">
        <v>1</v>
      </c>
      <c r="P39" s="585">
        <v>51185000</v>
      </c>
      <c r="Q39" s="560" t="s">
        <v>110</v>
      </c>
      <c r="R39" s="560" t="s">
        <v>110</v>
      </c>
      <c r="S39" s="560" t="s">
        <v>110</v>
      </c>
      <c r="T39" s="560" t="s">
        <v>110</v>
      </c>
      <c r="U39" s="583"/>
    </row>
    <row r="40" spans="1:21" s="579" customFormat="1" ht="101.5" customHeight="1">
      <c r="A40" s="569"/>
      <c r="B40" s="570"/>
      <c r="C40" s="575"/>
      <c r="D40" s="146"/>
      <c r="E40" s="564"/>
      <c r="F40" s="575"/>
      <c r="G40" s="146"/>
      <c r="H40" s="439"/>
      <c r="I40" s="572"/>
      <c r="J40" s="560"/>
      <c r="K40" s="22">
        <v>35</v>
      </c>
      <c r="L40" s="572" t="s">
        <v>1365</v>
      </c>
      <c r="M40" s="572" t="s">
        <v>1568</v>
      </c>
      <c r="N40" s="572" t="s">
        <v>1366</v>
      </c>
      <c r="O40" s="341">
        <v>18</v>
      </c>
      <c r="P40" s="585">
        <v>65700000</v>
      </c>
      <c r="Q40" s="560" t="s">
        <v>110</v>
      </c>
      <c r="R40" s="560" t="s">
        <v>110</v>
      </c>
      <c r="S40" s="560" t="s">
        <v>110</v>
      </c>
      <c r="T40" s="560" t="s">
        <v>110</v>
      </c>
      <c r="U40" s="583"/>
    </row>
    <row r="41" spans="1:21" s="579" customFormat="1" ht="101.5" customHeight="1">
      <c r="A41" s="569"/>
      <c r="B41" s="570"/>
      <c r="C41" s="575"/>
      <c r="D41" s="146"/>
      <c r="E41" s="564"/>
      <c r="F41" s="575"/>
      <c r="G41" s="146"/>
      <c r="H41" s="439"/>
      <c r="I41" s="572"/>
      <c r="J41" s="560"/>
      <c r="K41" s="22"/>
      <c r="L41" s="572" t="s">
        <v>1367</v>
      </c>
      <c r="M41" s="572" t="s">
        <v>1569</v>
      </c>
      <c r="N41" s="572" t="s">
        <v>1367</v>
      </c>
      <c r="O41" s="341">
        <v>3</v>
      </c>
      <c r="P41" s="585">
        <v>22000000</v>
      </c>
      <c r="Q41" s="560"/>
      <c r="R41" s="560"/>
      <c r="S41" s="560"/>
      <c r="T41" s="560"/>
      <c r="U41" s="583"/>
    </row>
    <row r="42" spans="1:21" s="579" customFormat="1" ht="90" customHeight="1">
      <c r="A42" s="569"/>
      <c r="B42" s="570"/>
      <c r="C42" s="575"/>
      <c r="D42" s="146"/>
      <c r="E42" s="564"/>
      <c r="F42" s="575"/>
      <c r="G42" s="146"/>
      <c r="H42" s="439"/>
      <c r="I42" s="572"/>
      <c r="J42" s="560"/>
      <c r="K42" s="22">
        <v>36</v>
      </c>
      <c r="L42" s="572" t="s">
        <v>1368</v>
      </c>
      <c r="M42" s="572" t="s">
        <v>1570</v>
      </c>
      <c r="N42" s="572" t="s">
        <v>1369</v>
      </c>
      <c r="O42" s="341">
        <v>2</v>
      </c>
      <c r="P42" s="585">
        <v>234692000</v>
      </c>
      <c r="Q42" s="560" t="s">
        <v>110</v>
      </c>
      <c r="R42" s="560" t="s">
        <v>110</v>
      </c>
      <c r="S42" s="560" t="s">
        <v>110</v>
      </c>
      <c r="T42" s="560" t="s">
        <v>110</v>
      </c>
      <c r="U42" s="583"/>
    </row>
    <row r="43" spans="1:21" s="579" customFormat="1" ht="100" customHeight="1">
      <c r="A43" s="22">
        <v>2</v>
      </c>
      <c r="B43" s="213" t="s">
        <v>1178</v>
      </c>
      <c r="C43" s="575" t="s">
        <v>110</v>
      </c>
      <c r="D43" s="146" t="s">
        <v>1228</v>
      </c>
      <c r="E43" s="567" t="s">
        <v>1230</v>
      </c>
      <c r="F43" s="575" t="s">
        <v>110</v>
      </c>
      <c r="G43" s="567" t="s">
        <v>1238</v>
      </c>
      <c r="H43" s="439" t="s">
        <v>110</v>
      </c>
      <c r="I43" s="567" t="s">
        <v>1271</v>
      </c>
      <c r="J43" s="560" t="s">
        <v>110</v>
      </c>
      <c r="K43" s="22">
        <v>37</v>
      </c>
      <c r="L43" s="567" t="s">
        <v>1370</v>
      </c>
      <c r="M43" s="567" t="s">
        <v>1571</v>
      </c>
      <c r="N43" s="567" t="s">
        <v>1371</v>
      </c>
      <c r="O43" s="341">
        <v>1</v>
      </c>
      <c r="P43" s="592">
        <v>220153162</v>
      </c>
      <c r="Q43" s="560" t="s">
        <v>110</v>
      </c>
      <c r="R43" s="560" t="s">
        <v>110</v>
      </c>
      <c r="S43" s="560" t="s">
        <v>110</v>
      </c>
      <c r="T43" s="560" t="s">
        <v>110</v>
      </c>
      <c r="U43" s="583"/>
    </row>
    <row r="44" spans="1:21" s="579" customFormat="1" ht="90" customHeight="1">
      <c r="A44" s="22"/>
      <c r="B44" s="213"/>
      <c r="C44" s="575"/>
      <c r="D44" s="146"/>
      <c r="E44" s="567"/>
      <c r="F44" s="575"/>
      <c r="G44" s="567"/>
      <c r="H44" s="439"/>
      <c r="I44" s="567"/>
      <c r="J44" s="560"/>
      <c r="K44" s="22">
        <v>38</v>
      </c>
      <c r="L44" s="567" t="s">
        <v>1372</v>
      </c>
      <c r="M44" s="567" t="s">
        <v>1572</v>
      </c>
      <c r="N44" s="567" t="s">
        <v>1373</v>
      </c>
      <c r="O44" s="341">
        <v>1</v>
      </c>
      <c r="P44" s="585">
        <v>77088813</v>
      </c>
      <c r="Q44" s="560" t="s">
        <v>110</v>
      </c>
      <c r="R44" s="560" t="s">
        <v>110</v>
      </c>
      <c r="S44" s="560" t="s">
        <v>110</v>
      </c>
      <c r="T44" s="560" t="s">
        <v>110</v>
      </c>
      <c r="U44" s="583"/>
    </row>
    <row r="45" spans="1:21" s="579" customFormat="1" ht="90" customHeight="1">
      <c r="A45" s="22"/>
      <c r="B45" s="213"/>
      <c r="C45" s="575"/>
      <c r="D45" s="146"/>
      <c r="E45" s="567"/>
      <c r="F45" s="575"/>
      <c r="G45" s="567"/>
      <c r="H45" s="439"/>
      <c r="I45" s="567"/>
      <c r="J45" s="560"/>
      <c r="K45" s="22">
        <v>39</v>
      </c>
      <c r="L45" s="567" t="s">
        <v>1374</v>
      </c>
      <c r="M45" s="567" t="s">
        <v>1573</v>
      </c>
      <c r="N45" s="567" t="s">
        <v>1375</v>
      </c>
      <c r="O45" s="341">
        <v>1</v>
      </c>
      <c r="P45" s="585">
        <v>50268573</v>
      </c>
      <c r="Q45" s="560" t="s">
        <v>110</v>
      </c>
      <c r="R45" s="560" t="s">
        <v>110</v>
      </c>
      <c r="S45" s="560" t="s">
        <v>110</v>
      </c>
      <c r="T45" s="560" t="s">
        <v>110</v>
      </c>
      <c r="U45" s="583"/>
    </row>
    <row r="46" spans="1:21" s="579" customFormat="1" ht="90" customHeight="1">
      <c r="A46" s="22"/>
      <c r="B46" s="213"/>
      <c r="C46" s="575"/>
      <c r="D46" s="146"/>
      <c r="E46" s="567"/>
      <c r="F46" s="575"/>
      <c r="G46" s="567"/>
      <c r="H46" s="439"/>
      <c r="I46" s="567"/>
      <c r="J46" s="560"/>
      <c r="K46" s="22">
        <v>40</v>
      </c>
      <c r="L46" s="567" t="s">
        <v>1376</v>
      </c>
      <c r="M46" s="567" t="s">
        <v>1574</v>
      </c>
      <c r="N46" s="567" t="s">
        <v>1377</v>
      </c>
      <c r="O46" s="341">
        <v>1</v>
      </c>
      <c r="P46" s="593">
        <v>31410807</v>
      </c>
      <c r="Q46" s="560" t="s">
        <v>110</v>
      </c>
      <c r="R46" s="560" t="s">
        <v>110</v>
      </c>
      <c r="S46" s="560" t="s">
        <v>110</v>
      </c>
      <c r="T46" s="560" t="s">
        <v>110</v>
      </c>
      <c r="U46" s="583"/>
    </row>
    <row r="47" spans="1:21" s="579" customFormat="1" ht="90" customHeight="1">
      <c r="A47" s="22"/>
      <c r="B47" s="213"/>
      <c r="C47" s="575"/>
      <c r="D47" s="146"/>
      <c r="E47" s="567"/>
      <c r="F47" s="575"/>
      <c r="G47" s="567"/>
      <c r="H47" s="439"/>
      <c r="I47" s="567"/>
      <c r="J47" s="560"/>
      <c r="K47" s="22">
        <v>41</v>
      </c>
      <c r="L47" s="567" t="s">
        <v>1378</v>
      </c>
      <c r="M47" s="567" t="s">
        <v>1575</v>
      </c>
      <c r="N47" s="567" t="s">
        <v>1379</v>
      </c>
      <c r="O47" s="341">
        <v>1</v>
      </c>
      <c r="P47" s="585">
        <v>159419320</v>
      </c>
      <c r="Q47" s="560" t="s">
        <v>110</v>
      </c>
      <c r="R47" s="560" t="s">
        <v>110</v>
      </c>
      <c r="S47" s="560" t="s">
        <v>110</v>
      </c>
      <c r="T47" s="560" t="s">
        <v>110</v>
      </c>
      <c r="U47" s="583"/>
    </row>
    <row r="48" spans="1:21" s="579" customFormat="1" ht="90" customHeight="1">
      <c r="A48" s="22"/>
      <c r="B48" s="213"/>
      <c r="C48" s="575"/>
      <c r="D48" s="146"/>
      <c r="E48" s="567"/>
      <c r="F48" s="575"/>
      <c r="G48" s="567"/>
      <c r="H48" s="439"/>
      <c r="I48" s="567"/>
      <c r="J48" s="560"/>
      <c r="K48" s="22">
        <v>42</v>
      </c>
      <c r="L48" s="567" t="s">
        <v>1380</v>
      </c>
      <c r="M48" s="567" t="s">
        <v>1576</v>
      </c>
      <c r="N48" s="567" t="s">
        <v>1381</v>
      </c>
      <c r="O48" s="341">
        <v>300</v>
      </c>
      <c r="P48" s="585">
        <v>78747055</v>
      </c>
      <c r="Q48" s="560" t="s">
        <v>110</v>
      </c>
      <c r="R48" s="560" t="s">
        <v>110</v>
      </c>
      <c r="S48" s="560" t="s">
        <v>110</v>
      </c>
      <c r="T48" s="560" t="s">
        <v>110</v>
      </c>
      <c r="U48" s="583"/>
    </row>
    <row r="49" spans="1:21" s="579" customFormat="1" ht="93">
      <c r="A49" s="22"/>
      <c r="B49" s="213"/>
      <c r="C49" s="575"/>
      <c r="D49" s="146"/>
      <c r="E49" s="567"/>
      <c r="F49" s="575"/>
      <c r="G49" s="567"/>
      <c r="H49" s="439"/>
      <c r="I49" s="567"/>
      <c r="J49" s="560"/>
      <c r="K49" s="22">
        <v>43</v>
      </c>
      <c r="L49" s="567" t="s">
        <v>1382</v>
      </c>
      <c r="M49" s="567" t="s">
        <v>1577</v>
      </c>
      <c r="N49" s="567" t="s">
        <v>1383</v>
      </c>
      <c r="O49" s="341">
        <v>5</v>
      </c>
      <c r="P49" s="585">
        <v>413132868</v>
      </c>
      <c r="Q49" s="560" t="s">
        <v>110</v>
      </c>
      <c r="R49" s="560" t="s">
        <v>110</v>
      </c>
      <c r="S49" s="560" t="s">
        <v>110</v>
      </c>
      <c r="T49" s="560" t="s">
        <v>110</v>
      </c>
      <c r="U49" s="583"/>
    </row>
    <row r="50" spans="1:21" s="579" customFormat="1" ht="108.5">
      <c r="A50" s="22"/>
      <c r="B50" s="213"/>
      <c r="C50" s="575"/>
      <c r="D50" s="146"/>
      <c r="E50" s="567"/>
      <c r="F50" s="575"/>
      <c r="G50" s="567"/>
      <c r="H50" s="439"/>
      <c r="I50" s="567" t="s">
        <v>1274</v>
      </c>
      <c r="J50" s="560" t="s">
        <v>110</v>
      </c>
      <c r="K50" s="22">
        <v>44</v>
      </c>
      <c r="L50" s="567" t="s">
        <v>1384</v>
      </c>
      <c r="M50" s="567" t="s">
        <v>1578</v>
      </c>
      <c r="N50" s="567" t="s">
        <v>1385</v>
      </c>
      <c r="O50" s="341">
        <v>1</v>
      </c>
      <c r="P50" s="585">
        <v>32787054</v>
      </c>
      <c r="Q50" s="560" t="s">
        <v>110</v>
      </c>
      <c r="R50" s="560" t="s">
        <v>110</v>
      </c>
      <c r="S50" s="560" t="s">
        <v>110</v>
      </c>
      <c r="T50" s="560" t="s">
        <v>110</v>
      </c>
      <c r="U50" s="583"/>
    </row>
    <row r="51" spans="1:21" s="579" customFormat="1" ht="90" customHeight="1">
      <c r="A51" s="22"/>
      <c r="B51" s="213"/>
      <c r="C51" s="575"/>
      <c r="D51" s="146"/>
      <c r="E51" s="567"/>
      <c r="F51" s="575"/>
      <c r="G51" s="567"/>
      <c r="H51" s="439"/>
      <c r="I51" s="567"/>
      <c r="J51" s="560"/>
      <c r="K51" s="22">
        <v>45</v>
      </c>
      <c r="L51" s="564" t="s">
        <v>1386</v>
      </c>
      <c r="M51" s="564" t="s">
        <v>1579</v>
      </c>
      <c r="N51" s="567" t="s">
        <v>1386</v>
      </c>
      <c r="O51" s="341">
        <v>1</v>
      </c>
      <c r="P51" s="585">
        <v>62397762</v>
      </c>
      <c r="Q51" s="560" t="s">
        <v>110</v>
      </c>
      <c r="R51" s="560" t="s">
        <v>110</v>
      </c>
      <c r="S51" s="560" t="s">
        <v>110</v>
      </c>
      <c r="T51" s="560" t="s">
        <v>110</v>
      </c>
      <c r="U51" s="583"/>
    </row>
    <row r="52" spans="1:21" s="579" customFormat="1" ht="90" customHeight="1">
      <c r="A52" s="22"/>
      <c r="B52" s="213"/>
      <c r="C52" s="575"/>
      <c r="D52" s="146"/>
      <c r="E52" s="567"/>
      <c r="F52" s="575"/>
      <c r="G52" s="567"/>
      <c r="H52" s="439"/>
      <c r="I52" s="567" t="s">
        <v>1277</v>
      </c>
      <c r="J52" s="560" t="s">
        <v>110</v>
      </c>
      <c r="K52" s="22">
        <v>46</v>
      </c>
      <c r="L52" s="567" t="s">
        <v>1387</v>
      </c>
      <c r="M52" s="567" t="s">
        <v>1580</v>
      </c>
      <c r="N52" s="567" t="s">
        <v>1388</v>
      </c>
      <c r="O52" s="341">
        <v>1</v>
      </c>
      <c r="P52" s="586">
        <v>533986356</v>
      </c>
      <c r="Q52" s="560" t="s">
        <v>110</v>
      </c>
      <c r="R52" s="560" t="s">
        <v>110</v>
      </c>
      <c r="S52" s="560" t="s">
        <v>110</v>
      </c>
      <c r="T52" s="560" t="s">
        <v>110</v>
      </c>
      <c r="U52" s="583"/>
    </row>
    <row r="53" spans="1:21" s="579" customFormat="1" ht="90" customHeight="1">
      <c r="A53" s="22"/>
      <c r="B53" s="213"/>
      <c r="C53" s="575"/>
      <c r="D53" s="146"/>
      <c r="E53" s="567"/>
      <c r="F53" s="575"/>
      <c r="G53" s="567"/>
      <c r="H53" s="439"/>
      <c r="I53" s="567"/>
      <c r="J53" s="560"/>
      <c r="K53" s="22">
        <v>47</v>
      </c>
      <c r="L53" s="567" t="s">
        <v>1389</v>
      </c>
      <c r="M53" s="567" t="s">
        <v>1581</v>
      </c>
      <c r="N53" s="567" t="s">
        <v>1390</v>
      </c>
      <c r="O53" s="341">
        <v>1</v>
      </c>
      <c r="P53" s="585">
        <v>174646768</v>
      </c>
      <c r="Q53" s="560" t="s">
        <v>110</v>
      </c>
      <c r="R53" s="560" t="s">
        <v>110</v>
      </c>
      <c r="S53" s="560" t="s">
        <v>110</v>
      </c>
      <c r="T53" s="560" t="s">
        <v>110</v>
      </c>
      <c r="U53" s="583"/>
    </row>
    <row r="54" spans="1:21" s="579" customFormat="1" ht="108.5">
      <c r="A54" s="22"/>
      <c r="B54" s="213"/>
      <c r="C54" s="575"/>
      <c r="D54" s="146"/>
      <c r="E54" s="567"/>
      <c r="F54" s="575"/>
      <c r="G54" s="567" t="s">
        <v>1241</v>
      </c>
      <c r="H54" s="439" t="s">
        <v>110</v>
      </c>
      <c r="I54" s="567" t="s">
        <v>1280</v>
      </c>
      <c r="J54" s="560" t="s">
        <v>110</v>
      </c>
      <c r="K54" s="22">
        <v>48</v>
      </c>
      <c r="L54" s="567" t="s">
        <v>1391</v>
      </c>
      <c r="M54" s="567" t="s">
        <v>1582</v>
      </c>
      <c r="N54" s="567" t="s">
        <v>1392</v>
      </c>
      <c r="O54" s="341">
        <v>1</v>
      </c>
      <c r="P54" s="585">
        <v>151084000</v>
      </c>
      <c r="Q54" s="560" t="s">
        <v>110</v>
      </c>
      <c r="R54" s="560" t="s">
        <v>110</v>
      </c>
      <c r="S54" s="560" t="s">
        <v>110</v>
      </c>
      <c r="T54" s="560" t="s">
        <v>110</v>
      </c>
      <c r="U54" s="583"/>
    </row>
    <row r="55" spans="1:21" s="579" customFormat="1" ht="115.5" customHeight="1">
      <c r="A55" s="22"/>
      <c r="B55" s="213"/>
      <c r="C55" s="575"/>
      <c r="D55" s="146"/>
      <c r="E55" s="567"/>
      <c r="F55" s="575"/>
      <c r="G55" s="567"/>
      <c r="H55" s="439"/>
      <c r="I55" s="567"/>
      <c r="J55" s="560"/>
      <c r="K55" s="22">
        <v>49</v>
      </c>
      <c r="L55" s="567" t="s">
        <v>1393</v>
      </c>
      <c r="M55" s="567" t="s">
        <v>1583</v>
      </c>
      <c r="N55" s="567" t="s">
        <v>1394</v>
      </c>
      <c r="O55" s="341">
        <v>12</v>
      </c>
      <c r="P55" s="585">
        <v>718867878</v>
      </c>
      <c r="Q55" s="560" t="s">
        <v>110</v>
      </c>
      <c r="R55" s="560" t="s">
        <v>110</v>
      </c>
      <c r="S55" s="560" t="s">
        <v>110</v>
      </c>
      <c r="T55" s="560" t="s">
        <v>110</v>
      </c>
      <c r="U55" s="583"/>
    </row>
    <row r="56" spans="1:21" s="579" customFormat="1" ht="111.65" customHeight="1">
      <c r="A56" s="22"/>
      <c r="B56" s="213"/>
      <c r="C56" s="575"/>
      <c r="D56" s="146"/>
      <c r="E56" s="567"/>
      <c r="F56" s="575"/>
      <c r="G56" s="567"/>
      <c r="H56" s="439"/>
      <c r="I56" s="567"/>
      <c r="J56" s="560"/>
      <c r="K56" s="22">
        <v>50</v>
      </c>
      <c r="L56" s="567" t="s">
        <v>1395</v>
      </c>
      <c r="M56" s="567" t="s">
        <v>1584</v>
      </c>
      <c r="N56" s="567" t="s">
        <v>1396</v>
      </c>
      <c r="O56" s="341">
        <v>1</v>
      </c>
      <c r="P56" s="594">
        <v>104848000</v>
      </c>
      <c r="Q56" s="560" t="s">
        <v>110</v>
      </c>
      <c r="R56" s="560" t="s">
        <v>110</v>
      </c>
      <c r="S56" s="560" t="s">
        <v>110</v>
      </c>
      <c r="T56" s="560" t="s">
        <v>110</v>
      </c>
      <c r="U56" s="583"/>
    </row>
    <row r="57" spans="1:21" s="579" customFormat="1" ht="94.5" customHeight="1">
      <c r="A57" s="22"/>
      <c r="B57" s="213"/>
      <c r="C57" s="575"/>
      <c r="D57" s="146"/>
      <c r="E57" s="567"/>
      <c r="F57" s="575"/>
      <c r="G57" s="567"/>
      <c r="H57" s="439"/>
      <c r="I57" s="567" t="s">
        <v>1283</v>
      </c>
      <c r="J57" s="560" t="s">
        <v>110</v>
      </c>
      <c r="K57" s="22">
        <v>51</v>
      </c>
      <c r="L57" s="567" t="s">
        <v>1397</v>
      </c>
      <c r="M57" s="567" t="s">
        <v>1585</v>
      </c>
      <c r="N57" s="567" t="s">
        <v>1398</v>
      </c>
      <c r="O57" s="341">
        <v>4</v>
      </c>
      <c r="P57" s="585">
        <v>261106714</v>
      </c>
      <c r="Q57" s="560" t="s">
        <v>110</v>
      </c>
      <c r="R57" s="560" t="s">
        <v>110</v>
      </c>
      <c r="S57" s="560" t="s">
        <v>110</v>
      </c>
      <c r="T57" s="560" t="s">
        <v>110</v>
      </c>
      <c r="U57" s="583"/>
    </row>
    <row r="58" spans="1:21" s="579" customFormat="1" ht="90" customHeight="1">
      <c r="A58" s="22"/>
      <c r="B58" s="213"/>
      <c r="C58" s="575"/>
      <c r="D58" s="146"/>
      <c r="E58" s="567"/>
      <c r="F58" s="575"/>
      <c r="G58" s="567"/>
      <c r="H58" s="439"/>
      <c r="I58" s="567"/>
      <c r="J58" s="560"/>
      <c r="K58" s="22">
        <v>52</v>
      </c>
      <c r="L58" s="567" t="s">
        <v>1399</v>
      </c>
      <c r="M58" s="567" t="s">
        <v>1586</v>
      </c>
      <c r="N58" s="567" t="s">
        <v>1400</v>
      </c>
      <c r="O58" s="341">
        <v>1</v>
      </c>
      <c r="P58" s="585">
        <v>101615976</v>
      </c>
      <c r="Q58" s="560" t="s">
        <v>110</v>
      </c>
      <c r="R58" s="560" t="s">
        <v>110</v>
      </c>
      <c r="S58" s="560" t="s">
        <v>110</v>
      </c>
      <c r="T58" s="560" t="s">
        <v>110</v>
      </c>
      <c r="U58" s="583"/>
    </row>
    <row r="59" spans="1:21" s="579" customFormat="1" ht="124">
      <c r="A59" s="22"/>
      <c r="B59" s="213"/>
      <c r="C59" s="575"/>
      <c r="D59" s="146"/>
      <c r="E59" s="567"/>
      <c r="F59" s="575"/>
      <c r="G59" s="567"/>
      <c r="H59" s="439"/>
      <c r="I59" s="567"/>
      <c r="J59" s="560"/>
      <c r="K59" s="22">
        <v>53</v>
      </c>
      <c r="L59" s="567" t="s">
        <v>1401</v>
      </c>
      <c r="M59" s="567" t="s">
        <v>1587</v>
      </c>
      <c r="N59" s="567" t="s">
        <v>1402</v>
      </c>
      <c r="O59" s="341">
        <v>1</v>
      </c>
      <c r="P59" s="585">
        <v>203768138</v>
      </c>
      <c r="Q59" s="560" t="s">
        <v>110</v>
      </c>
      <c r="R59" s="560" t="s">
        <v>110</v>
      </c>
      <c r="S59" s="560" t="s">
        <v>110</v>
      </c>
      <c r="T59" s="560" t="s">
        <v>110</v>
      </c>
      <c r="U59" s="583"/>
    </row>
    <row r="60" spans="1:21" s="579" customFormat="1" ht="90" customHeight="1">
      <c r="A60" s="22"/>
      <c r="B60" s="213"/>
      <c r="C60" s="575"/>
      <c r="D60" s="146"/>
      <c r="E60" s="567"/>
      <c r="F60" s="575"/>
      <c r="G60" s="567"/>
      <c r="H60" s="439"/>
      <c r="I60" s="567"/>
      <c r="J60" s="560"/>
      <c r="K60" s="22">
        <v>54</v>
      </c>
      <c r="L60" s="564" t="s">
        <v>1403</v>
      </c>
      <c r="M60" s="564" t="s">
        <v>1588</v>
      </c>
      <c r="N60" s="567" t="s">
        <v>1404</v>
      </c>
      <c r="O60" s="341">
        <v>1</v>
      </c>
      <c r="P60" s="585">
        <v>86084647</v>
      </c>
      <c r="Q60" s="560" t="s">
        <v>110</v>
      </c>
      <c r="R60" s="560" t="s">
        <v>110</v>
      </c>
      <c r="S60" s="560" t="s">
        <v>110</v>
      </c>
      <c r="T60" s="560" t="s">
        <v>110</v>
      </c>
      <c r="U60" s="583"/>
    </row>
    <row r="61" spans="1:21" s="579" customFormat="1" ht="90" customHeight="1">
      <c r="A61" s="22"/>
      <c r="B61" s="213"/>
      <c r="C61" s="575"/>
      <c r="D61" s="146"/>
      <c r="E61" s="567"/>
      <c r="F61" s="575"/>
      <c r="G61" s="567"/>
      <c r="H61" s="439"/>
      <c r="I61" s="567"/>
      <c r="J61" s="560"/>
      <c r="K61" s="22">
        <v>55</v>
      </c>
      <c r="L61" s="567" t="s">
        <v>1405</v>
      </c>
      <c r="M61" s="567" t="s">
        <v>1589</v>
      </c>
      <c r="N61" s="567" t="s">
        <v>1406</v>
      </c>
      <c r="O61" s="341">
        <v>1</v>
      </c>
      <c r="P61" s="585">
        <v>102601733</v>
      </c>
      <c r="Q61" s="560" t="s">
        <v>110</v>
      </c>
      <c r="R61" s="560" t="s">
        <v>110</v>
      </c>
      <c r="S61" s="560" t="s">
        <v>110</v>
      </c>
      <c r="T61" s="560" t="s">
        <v>110</v>
      </c>
      <c r="U61" s="583"/>
    </row>
    <row r="62" spans="1:21" s="579" customFormat="1" ht="90" customHeight="1">
      <c r="A62" s="22"/>
      <c r="B62" s="213"/>
      <c r="C62" s="575"/>
      <c r="D62" s="146"/>
      <c r="E62" s="567"/>
      <c r="F62" s="575"/>
      <c r="G62" s="567"/>
      <c r="H62" s="439"/>
      <c r="I62" s="567"/>
      <c r="J62" s="560"/>
      <c r="K62" s="22">
        <v>56</v>
      </c>
      <c r="L62" s="567" t="s">
        <v>1407</v>
      </c>
      <c r="M62" s="567" t="s">
        <v>1590</v>
      </c>
      <c r="N62" s="567" t="s">
        <v>1408</v>
      </c>
      <c r="O62" s="341">
        <v>1</v>
      </c>
      <c r="P62" s="595">
        <v>99613711</v>
      </c>
      <c r="Q62" s="560" t="s">
        <v>110</v>
      </c>
      <c r="R62" s="560" t="s">
        <v>110</v>
      </c>
      <c r="S62" s="560" t="s">
        <v>110</v>
      </c>
      <c r="T62" s="560" t="s">
        <v>110</v>
      </c>
      <c r="U62" s="583"/>
    </row>
    <row r="63" spans="1:21" s="579" customFormat="1" ht="90" customHeight="1">
      <c r="A63" s="22"/>
      <c r="B63" s="213"/>
      <c r="C63" s="575"/>
      <c r="D63" s="146"/>
      <c r="E63" s="567"/>
      <c r="F63" s="575"/>
      <c r="G63" s="567"/>
      <c r="H63" s="439"/>
      <c r="I63" s="567"/>
      <c r="J63" s="560"/>
      <c r="K63" s="22">
        <v>57</v>
      </c>
      <c r="L63" s="567" t="s">
        <v>1409</v>
      </c>
      <c r="M63" s="567" t="s">
        <v>1591</v>
      </c>
      <c r="N63" s="567" t="s">
        <v>1410</v>
      </c>
      <c r="O63" s="341">
        <v>1</v>
      </c>
      <c r="P63" s="595">
        <v>70488792</v>
      </c>
      <c r="Q63" s="560" t="s">
        <v>110</v>
      </c>
      <c r="R63" s="560" t="s">
        <v>110</v>
      </c>
      <c r="S63" s="560" t="s">
        <v>110</v>
      </c>
      <c r="T63" s="560" t="s">
        <v>110</v>
      </c>
      <c r="U63" s="583"/>
    </row>
    <row r="64" spans="1:21" s="579" customFormat="1" ht="90" customHeight="1">
      <c r="A64" s="22"/>
      <c r="B64" s="213"/>
      <c r="C64" s="575"/>
      <c r="D64" s="146"/>
      <c r="E64" s="567"/>
      <c r="F64" s="575"/>
      <c r="G64" s="567"/>
      <c r="H64" s="439"/>
      <c r="I64" s="567"/>
      <c r="J64" s="560"/>
      <c r="K64" s="22">
        <v>58</v>
      </c>
      <c r="L64" s="564" t="s">
        <v>1411</v>
      </c>
      <c r="M64" s="564" t="s">
        <v>1592</v>
      </c>
      <c r="N64" s="567" t="s">
        <v>1412</v>
      </c>
      <c r="O64" s="341">
        <v>1</v>
      </c>
      <c r="P64" s="595">
        <v>106545783</v>
      </c>
      <c r="Q64" s="560" t="s">
        <v>110</v>
      </c>
      <c r="R64" s="560" t="s">
        <v>110</v>
      </c>
      <c r="S64" s="560" t="s">
        <v>110</v>
      </c>
      <c r="T64" s="560" t="s">
        <v>110</v>
      </c>
      <c r="U64" s="583"/>
    </row>
    <row r="65" spans="1:21" s="579" customFormat="1" ht="124">
      <c r="A65" s="22"/>
      <c r="B65" s="213"/>
      <c r="C65" s="575"/>
      <c r="D65" s="146"/>
      <c r="E65" s="567"/>
      <c r="F65" s="575"/>
      <c r="G65" s="567"/>
      <c r="H65" s="439"/>
      <c r="I65" s="567" t="s">
        <v>1286</v>
      </c>
      <c r="J65" s="560" t="s">
        <v>110</v>
      </c>
      <c r="K65" s="22">
        <v>59</v>
      </c>
      <c r="L65" s="567" t="s">
        <v>1413</v>
      </c>
      <c r="M65" s="567" t="s">
        <v>1593</v>
      </c>
      <c r="N65" s="567" t="s">
        <v>1414</v>
      </c>
      <c r="O65" s="341">
        <v>3</v>
      </c>
      <c r="P65" s="585">
        <v>135799799</v>
      </c>
      <c r="Q65" s="560" t="s">
        <v>110</v>
      </c>
      <c r="R65" s="560" t="s">
        <v>110</v>
      </c>
      <c r="S65" s="560" t="s">
        <v>110</v>
      </c>
      <c r="T65" s="560" t="s">
        <v>110</v>
      </c>
      <c r="U65" s="583"/>
    </row>
    <row r="66" spans="1:21" s="579" customFormat="1" ht="90" customHeight="1">
      <c r="A66" s="22"/>
      <c r="B66" s="213"/>
      <c r="C66" s="575"/>
      <c r="D66" s="146"/>
      <c r="E66" s="567"/>
      <c r="F66" s="575"/>
      <c r="G66" s="567"/>
      <c r="H66" s="439"/>
      <c r="I66" s="567"/>
      <c r="J66" s="560"/>
      <c r="K66" s="22">
        <v>60</v>
      </c>
      <c r="L66" s="564" t="s">
        <v>1415</v>
      </c>
      <c r="M66" s="564" t="s">
        <v>1594</v>
      </c>
      <c r="N66" s="567" t="s">
        <v>1416</v>
      </c>
      <c r="O66" s="341">
        <v>2</v>
      </c>
      <c r="P66" s="585">
        <v>215270732</v>
      </c>
      <c r="Q66" s="560" t="s">
        <v>110</v>
      </c>
      <c r="R66" s="560" t="s">
        <v>110</v>
      </c>
      <c r="S66" s="560" t="s">
        <v>110</v>
      </c>
      <c r="T66" s="560" t="s">
        <v>110</v>
      </c>
      <c r="U66" s="583"/>
    </row>
    <row r="67" spans="1:21" s="579" customFormat="1" ht="90" customHeight="1">
      <c r="A67" s="22"/>
      <c r="B67" s="213"/>
      <c r="C67" s="575"/>
      <c r="D67" s="146"/>
      <c r="E67" s="567"/>
      <c r="F67" s="575"/>
      <c r="G67" s="567"/>
      <c r="H67" s="439"/>
      <c r="I67" s="567"/>
      <c r="J67" s="560"/>
      <c r="K67" s="22">
        <v>61</v>
      </c>
      <c r="L67" s="567" t="s">
        <v>1417</v>
      </c>
      <c r="M67" s="567" t="s">
        <v>1595</v>
      </c>
      <c r="N67" s="567" t="s">
        <v>1418</v>
      </c>
      <c r="O67" s="341">
        <v>2</v>
      </c>
      <c r="P67" s="585">
        <v>212612736</v>
      </c>
      <c r="Q67" s="560" t="s">
        <v>110</v>
      </c>
      <c r="R67" s="560" t="s">
        <v>110</v>
      </c>
      <c r="S67" s="560" t="s">
        <v>110</v>
      </c>
      <c r="T67" s="560" t="s">
        <v>110</v>
      </c>
      <c r="U67" s="583"/>
    </row>
    <row r="68" spans="1:21" s="579" customFormat="1" ht="108.5">
      <c r="A68" s="22"/>
      <c r="B68" s="213"/>
      <c r="C68" s="575"/>
      <c r="D68" s="146"/>
      <c r="E68" s="567"/>
      <c r="F68" s="575"/>
      <c r="G68" s="567"/>
      <c r="H68" s="439"/>
      <c r="I68" s="567"/>
      <c r="J68" s="560"/>
      <c r="K68" s="22">
        <v>62</v>
      </c>
      <c r="L68" s="567" t="s">
        <v>1419</v>
      </c>
      <c r="M68" s="567" t="s">
        <v>1596</v>
      </c>
      <c r="N68" s="567" t="s">
        <v>1420</v>
      </c>
      <c r="O68" s="341">
        <v>1</v>
      </c>
      <c r="P68" s="585">
        <v>56046747</v>
      </c>
      <c r="Q68" s="560" t="s">
        <v>110</v>
      </c>
      <c r="R68" s="560" t="s">
        <v>110</v>
      </c>
      <c r="S68" s="560" t="s">
        <v>110</v>
      </c>
      <c r="T68" s="560" t="s">
        <v>110</v>
      </c>
      <c r="U68" s="583"/>
    </row>
    <row r="69" spans="1:21" s="579" customFormat="1" ht="124">
      <c r="A69" s="22"/>
      <c r="B69" s="213"/>
      <c r="C69" s="575"/>
      <c r="D69" s="146"/>
      <c r="E69" s="567"/>
      <c r="F69" s="575"/>
      <c r="G69" s="567"/>
      <c r="H69" s="439"/>
      <c r="I69" s="567"/>
      <c r="J69" s="560"/>
      <c r="K69" s="22">
        <v>63</v>
      </c>
      <c r="L69" s="564" t="s">
        <v>1421</v>
      </c>
      <c r="M69" s="564" t="s">
        <v>1597</v>
      </c>
      <c r="N69" s="567" t="s">
        <v>1422</v>
      </c>
      <c r="O69" s="341">
        <v>1</v>
      </c>
      <c r="P69" s="586">
        <v>85511125</v>
      </c>
      <c r="Q69" s="560" t="s">
        <v>110</v>
      </c>
      <c r="R69" s="560" t="s">
        <v>110</v>
      </c>
      <c r="S69" s="560" t="s">
        <v>110</v>
      </c>
      <c r="T69" s="560" t="s">
        <v>110</v>
      </c>
      <c r="U69" s="583"/>
    </row>
    <row r="70" spans="1:21" s="579" customFormat="1" ht="90" customHeight="1">
      <c r="A70" s="22"/>
      <c r="B70" s="213"/>
      <c r="C70" s="575"/>
      <c r="D70" s="146"/>
      <c r="E70" s="567"/>
      <c r="F70" s="575"/>
      <c r="G70" s="567"/>
      <c r="H70" s="439"/>
      <c r="I70" s="567"/>
      <c r="J70" s="560"/>
      <c r="K70" s="22">
        <v>64</v>
      </c>
      <c r="L70" s="567" t="s">
        <v>1423</v>
      </c>
      <c r="M70" s="567" t="s">
        <v>1598</v>
      </c>
      <c r="N70" s="567" t="s">
        <v>1424</v>
      </c>
      <c r="O70" s="341">
        <v>1</v>
      </c>
      <c r="P70" s="585">
        <v>73053053</v>
      </c>
      <c r="Q70" s="560" t="s">
        <v>110</v>
      </c>
      <c r="R70" s="560" t="s">
        <v>110</v>
      </c>
      <c r="S70" s="560" t="s">
        <v>110</v>
      </c>
      <c r="T70" s="560" t="s">
        <v>110</v>
      </c>
      <c r="U70" s="583"/>
    </row>
    <row r="71" spans="1:21" s="579" customFormat="1" ht="124">
      <c r="A71" s="22"/>
      <c r="B71" s="213"/>
      <c r="C71" s="575"/>
      <c r="D71" s="146"/>
      <c r="E71" s="567"/>
      <c r="F71" s="575"/>
      <c r="G71" s="567"/>
      <c r="H71" s="439"/>
      <c r="I71" s="567"/>
      <c r="J71" s="560"/>
      <c r="K71" s="22">
        <v>65</v>
      </c>
      <c r="L71" s="567" t="s">
        <v>1425</v>
      </c>
      <c r="M71" s="567" t="s">
        <v>1599</v>
      </c>
      <c r="N71" s="567" t="s">
        <v>1426</v>
      </c>
      <c r="O71" s="341">
        <v>1</v>
      </c>
      <c r="P71" s="585">
        <v>71882535</v>
      </c>
      <c r="Q71" s="560" t="s">
        <v>110</v>
      </c>
      <c r="R71" s="560" t="s">
        <v>110</v>
      </c>
      <c r="S71" s="560" t="s">
        <v>110</v>
      </c>
      <c r="T71" s="560" t="s">
        <v>110</v>
      </c>
      <c r="U71" s="583"/>
    </row>
    <row r="72" spans="1:21" s="579" customFormat="1" ht="108.5">
      <c r="A72" s="22"/>
      <c r="B72" s="213"/>
      <c r="C72" s="575"/>
      <c r="D72" s="146"/>
      <c r="E72" s="567"/>
      <c r="F72" s="575"/>
      <c r="G72" s="567"/>
      <c r="H72" s="439"/>
      <c r="I72" s="567"/>
      <c r="J72" s="560"/>
      <c r="K72" s="22">
        <v>66</v>
      </c>
      <c r="L72" s="567" t="s">
        <v>1427</v>
      </c>
      <c r="M72" s="567" t="s">
        <v>1600</v>
      </c>
      <c r="N72" s="567" t="s">
        <v>1428</v>
      </c>
      <c r="O72" s="341">
        <v>1</v>
      </c>
      <c r="P72" s="585">
        <v>61545188</v>
      </c>
      <c r="Q72" s="560" t="s">
        <v>110</v>
      </c>
      <c r="R72" s="560" t="s">
        <v>110</v>
      </c>
      <c r="S72" s="560" t="s">
        <v>110</v>
      </c>
      <c r="T72" s="560" t="s">
        <v>110</v>
      </c>
      <c r="U72" s="583"/>
    </row>
    <row r="73" spans="1:21" s="579" customFormat="1" ht="117.75" customHeight="1">
      <c r="A73" s="22">
        <v>3</v>
      </c>
      <c r="B73" s="213" t="s">
        <v>1182</v>
      </c>
      <c r="C73" s="575" t="s">
        <v>110</v>
      </c>
      <c r="D73" s="146" t="s">
        <v>1228</v>
      </c>
      <c r="E73" s="567" t="s">
        <v>1233</v>
      </c>
      <c r="F73" s="575" t="s">
        <v>110</v>
      </c>
      <c r="G73" s="567" t="s">
        <v>1244</v>
      </c>
      <c r="H73" s="439" t="s">
        <v>110</v>
      </c>
      <c r="I73" s="564" t="s">
        <v>1289</v>
      </c>
      <c r="J73" s="560" t="s">
        <v>110</v>
      </c>
      <c r="K73" s="22">
        <v>67</v>
      </c>
      <c r="L73" s="567" t="s">
        <v>1429</v>
      </c>
      <c r="M73" s="567" t="s">
        <v>1601</v>
      </c>
      <c r="N73" s="567" t="s">
        <v>1430</v>
      </c>
      <c r="O73" s="440">
        <v>3</v>
      </c>
      <c r="P73" s="596">
        <v>278050023</v>
      </c>
      <c r="Q73" s="560" t="s">
        <v>110</v>
      </c>
      <c r="R73" s="560" t="s">
        <v>110</v>
      </c>
      <c r="S73" s="560" t="s">
        <v>110</v>
      </c>
      <c r="T73" s="560" t="s">
        <v>110</v>
      </c>
      <c r="U73" s="583"/>
    </row>
    <row r="74" spans="1:21" s="579" customFormat="1" ht="90" customHeight="1">
      <c r="A74" s="22"/>
      <c r="B74" s="213"/>
      <c r="C74" s="575"/>
      <c r="D74" s="146"/>
      <c r="E74" s="567"/>
      <c r="F74" s="575"/>
      <c r="G74" s="567"/>
      <c r="H74" s="439"/>
      <c r="I74" s="564" t="s">
        <v>1292</v>
      </c>
      <c r="J74" s="560" t="s">
        <v>110</v>
      </c>
      <c r="K74" s="22">
        <v>68</v>
      </c>
      <c r="L74" s="567" t="s">
        <v>1431</v>
      </c>
      <c r="M74" s="567" t="s">
        <v>1602</v>
      </c>
      <c r="N74" s="567" t="s">
        <v>1432</v>
      </c>
      <c r="O74" s="440">
        <v>1</v>
      </c>
      <c r="P74" s="596">
        <v>92518199</v>
      </c>
      <c r="Q74" s="560" t="s">
        <v>110</v>
      </c>
      <c r="R74" s="560" t="s">
        <v>110</v>
      </c>
      <c r="S74" s="560" t="s">
        <v>110</v>
      </c>
      <c r="T74" s="560" t="s">
        <v>110</v>
      </c>
      <c r="U74" s="583"/>
    </row>
    <row r="75" spans="1:21" s="579" customFormat="1" ht="90" customHeight="1">
      <c r="A75" s="22"/>
      <c r="B75" s="213"/>
      <c r="C75" s="575"/>
      <c r="D75" s="146"/>
      <c r="E75" s="567"/>
      <c r="F75" s="575"/>
      <c r="G75" s="567"/>
      <c r="H75" s="439"/>
      <c r="I75" s="567" t="s">
        <v>1295</v>
      </c>
      <c r="J75" s="560" t="s">
        <v>110</v>
      </c>
      <c r="K75" s="22">
        <v>69</v>
      </c>
      <c r="L75" s="567" t="s">
        <v>1433</v>
      </c>
      <c r="M75" s="567" t="s">
        <v>1603</v>
      </c>
      <c r="N75" s="567" t="s">
        <v>1434</v>
      </c>
      <c r="O75" s="341">
        <v>1</v>
      </c>
      <c r="P75" s="582">
        <v>95613957</v>
      </c>
      <c r="Q75" s="560" t="s">
        <v>110</v>
      </c>
      <c r="R75" s="560" t="s">
        <v>110</v>
      </c>
      <c r="S75" s="560" t="s">
        <v>110</v>
      </c>
      <c r="T75" s="560" t="s">
        <v>110</v>
      </c>
      <c r="U75" s="583"/>
    </row>
    <row r="76" spans="1:21" s="579" customFormat="1" ht="90" customHeight="1">
      <c r="A76" s="22"/>
      <c r="B76" s="213"/>
      <c r="C76" s="575"/>
      <c r="D76" s="146"/>
      <c r="E76" s="567"/>
      <c r="F76" s="575"/>
      <c r="G76" s="567"/>
      <c r="H76" s="439"/>
      <c r="I76" s="567"/>
      <c r="J76" s="560"/>
      <c r="K76" s="22">
        <v>70</v>
      </c>
      <c r="L76" s="564" t="s">
        <v>1435</v>
      </c>
      <c r="M76" s="564" t="s">
        <v>1604</v>
      </c>
      <c r="N76" s="567" t="s">
        <v>1436</v>
      </c>
      <c r="O76" s="341">
        <v>1</v>
      </c>
      <c r="P76" s="585">
        <v>162524254</v>
      </c>
      <c r="Q76" s="560" t="s">
        <v>110</v>
      </c>
      <c r="R76" s="560" t="s">
        <v>110</v>
      </c>
      <c r="S76" s="560" t="s">
        <v>110</v>
      </c>
      <c r="T76" s="560" t="s">
        <v>110</v>
      </c>
      <c r="U76" s="583"/>
    </row>
    <row r="77" spans="1:21" s="579" customFormat="1" ht="90" customHeight="1">
      <c r="A77" s="22"/>
      <c r="B77" s="213"/>
      <c r="C77" s="575"/>
      <c r="D77" s="146"/>
      <c r="E77" s="567"/>
      <c r="F77" s="575"/>
      <c r="G77" s="567"/>
      <c r="H77" s="439"/>
      <c r="I77" s="567"/>
      <c r="J77" s="560"/>
      <c r="K77" s="22">
        <v>71</v>
      </c>
      <c r="L77" s="564" t="s">
        <v>1437</v>
      </c>
      <c r="M77" s="564" t="s">
        <v>1605</v>
      </c>
      <c r="N77" s="567" t="s">
        <v>1438</v>
      </c>
      <c r="O77" s="341">
        <v>1</v>
      </c>
      <c r="P77" s="585">
        <v>54500161</v>
      </c>
      <c r="Q77" s="560" t="s">
        <v>110</v>
      </c>
      <c r="R77" s="560" t="s">
        <v>110</v>
      </c>
      <c r="S77" s="560" t="s">
        <v>110</v>
      </c>
      <c r="T77" s="560" t="s">
        <v>110</v>
      </c>
      <c r="U77" s="583"/>
    </row>
    <row r="78" spans="1:21" s="579" customFormat="1" ht="90" customHeight="1">
      <c r="A78" s="22"/>
      <c r="B78" s="213"/>
      <c r="C78" s="575"/>
      <c r="D78" s="146"/>
      <c r="E78" s="567"/>
      <c r="F78" s="575"/>
      <c r="G78" s="567"/>
      <c r="H78" s="439"/>
      <c r="I78" s="567"/>
      <c r="J78" s="560"/>
      <c r="K78" s="22">
        <v>72</v>
      </c>
      <c r="L78" s="567" t="s">
        <v>1439</v>
      </c>
      <c r="M78" s="567" t="s">
        <v>1606</v>
      </c>
      <c r="N78" s="567" t="s">
        <v>1440</v>
      </c>
      <c r="O78" s="341">
        <v>3</v>
      </c>
      <c r="P78" s="585">
        <v>230427072</v>
      </c>
      <c r="Q78" s="560" t="s">
        <v>110</v>
      </c>
      <c r="R78" s="560" t="s">
        <v>110</v>
      </c>
      <c r="S78" s="560" t="s">
        <v>110</v>
      </c>
      <c r="T78" s="560" t="s">
        <v>110</v>
      </c>
      <c r="U78" s="583"/>
    </row>
    <row r="79" spans="1:21" s="579" customFormat="1" ht="90" customHeight="1">
      <c r="A79" s="22"/>
      <c r="B79" s="213"/>
      <c r="C79" s="575"/>
      <c r="D79" s="146"/>
      <c r="E79" s="567"/>
      <c r="F79" s="575"/>
      <c r="G79" s="567"/>
      <c r="H79" s="439"/>
      <c r="I79" s="588"/>
      <c r="J79" s="588"/>
      <c r="K79" s="22">
        <v>73</v>
      </c>
      <c r="L79" s="567" t="s">
        <v>1441</v>
      </c>
      <c r="M79" s="567" t="s">
        <v>1607</v>
      </c>
      <c r="N79" s="567" t="s">
        <v>1442</v>
      </c>
      <c r="O79" s="341">
        <v>1</v>
      </c>
      <c r="P79" s="586">
        <v>95338108</v>
      </c>
      <c r="Q79" s="560" t="s">
        <v>110</v>
      </c>
      <c r="R79" s="560" t="s">
        <v>110</v>
      </c>
      <c r="S79" s="560" t="s">
        <v>110</v>
      </c>
      <c r="T79" s="560" t="s">
        <v>110</v>
      </c>
      <c r="U79" s="583"/>
    </row>
    <row r="80" spans="1:21" s="128" customFormat="1">
      <c r="A80" s="66"/>
      <c r="B80" s="143"/>
      <c r="C80" s="123"/>
      <c r="D80" s="143"/>
      <c r="E80" s="143"/>
      <c r="F80" s="123"/>
      <c r="G80" s="148"/>
      <c r="H80" s="428"/>
      <c r="I80" s="66"/>
      <c r="J80" s="67"/>
      <c r="K80" s="66"/>
      <c r="L80" s="159"/>
      <c r="M80" s="161"/>
      <c r="N80" s="163"/>
      <c r="O80" s="66"/>
      <c r="P80" s="162"/>
      <c r="Q80" s="67"/>
      <c r="R80" s="67"/>
      <c r="S80" s="67"/>
      <c r="T80" s="67"/>
      <c r="U80" s="160"/>
    </row>
    <row r="81" spans="1:21" s="134" customFormat="1" ht="21">
      <c r="A81" s="130"/>
      <c r="B81" s="131"/>
      <c r="C81" s="130"/>
      <c r="D81" s="132"/>
      <c r="E81" s="132"/>
      <c r="F81" s="130"/>
      <c r="G81" s="133"/>
      <c r="H81" s="133"/>
      <c r="I81" s="133"/>
      <c r="J81" s="133"/>
      <c r="K81" s="133"/>
      <c r="L81" s="133"/>
      <c r="M81" s="130"/>
      <c r="N81" s="130"/>
      <c r="O81" s="130"/>
      <c r="P81" s="130"/>
      <c r="Q81" s="197">
        <f>COUNTIF(Q6:Q80,"Y")</f>
        <v>73</v>
      </c>
      <c r="R81" s="197">
        <f>COUNTIF(R6:R80,"Y")</f>
        <v>73</v>
      </c>
      <c r="S81" s="197">
        <f>COUNTIF(S6:S80,"Y")</f>
        <v>73</v>
      </c>
      <c r="T81" s="197">
        <f>COUNTIF(T6:T80,"Y")</f>
        <v>73</v>
      </c>
      <c r="U81" s="133"/>
    </row>
    <row r="82" spans="1:21" s="134" customFormat="1" ht="21">
      <c r="A82" s="130"/>
      <c r="B82" s="131"/>
      <c r="C82" s="130"/>
      <c r="D82" s="132"/>
      <c r="E82" s="132"/>
      <c r="F82" s="130"/>
      <c r="G82" s="133"/>
      <c r="H82" s="133"/>
      <c r="I82" s="133"/>
      <c r="J82" s="133"/>
      <c r="K82" s="133"/>
      <c r="L82" s="133"/>
      <c r="M82" s="130"/>
      <c r="N82" s="130"/>
      <c r="O82" s="130"/>
      <c r="P82" s="130"/>
      <c r="Q82" s="197">
        <f>COUNTA(Q6:Q80)</f>
        <v>73</v>
      </c>
      <c r="R82" s="197">
        <f>COUNTA(R6:R80)</f>
        <v>73</v>
      </c>
      <c r="S82" s="197">
        <f>COUNTA(S6:S80)</f>
        <v>73</v>
      </c>
      <c r="T82" s="197">
        <f>COUNTA(T6:T80)</f>
        <v>73</v>
      </c>
      <c r="U82" s="133"/>
    </row>
    <row r="83" spans="1:21" s="134" customFormat="1" ht="21">
      <c r="A83" s="130"/>
      <c r="B83" s="131"/>
      <c r="C83" s="130"/>
      <c r="D83" s="132"/>
      <c r="E83" s="132"/>
      <c r="F83" s="130"/>
      <c r="G83" s="135"/>
      <c r="H83" s="135"/>
      <c r="I83" s="135"/>
      <c r="J83" s="135"/>
      <c r="K83" s="135"/>
      <c r="L83" s="135"/>
      <c r="M83" s="130"/>
      <c r="N83" s="130"/>
      <c r="O83" s="130"/>
      <c r="P83" s="130"/>
      <c r="Q83" s="200">
        <f>Q81/Q82</f>
        <v>1</v>
      </c>
      <c r="R83" s="200">
        <f>R81/R82</f>
        <v>1</v>
      </c>
      <c r="S83" s="200">
        <f>S81/S82</f>
        <v>1</v>
      </c>
      <c r="T83" s="200">
        <f>T81/T82</f>
        <v>1</v>
      </c>
      <c r="U83" s="135"/>
    </row>
    <row r="85" spans="1:21">
      <c r="S85" s="185"/>
    </row>
    <row r="86" spans="1:21" ht="28.5">
      <c r="B86" s="136" t="s">
        <v>703</v>
      </c>
    </row>
    <row r="87" spans="1:21" ht="23.5">
      <c r="B87" s="137" t="s">
        <v>704</v>
      </c>
      <c r="C87" s="137" t="s">
        <v>705</v>
      </c>
    </row>
    <row r="88" spans="1:21" ht="23.5">
      <c r="B88" s="137" t="s">
        <v>706</v>
      </c>
      <c r="C88" s="137" t="s">
        <v>718</v>
      </c>
    </row>
    <row r="89" spans="1:21" ht="23.5">
      <c r="B89" s="137" t="s">
        <v>707</v>
      </c>
      <c r="C89" s="137" t="s">
        <v>741</v>
      </c>
    </row>
    <row r="90" spans="1:21" ht="23.5">
      <c r="B90" s="137" t="s">
        <v>708</v>
      </c>
      <c r="C90" s="137" t="s">
        <v>719</v>
      </c>
    </row>
    <row r="91" spans="1:21" ht="23.5">
      <c r="B91" s="137" t="s">
        <v>709</v>
      </c>
      <c r="C91" s="137" t="s">
        <v>742</v>
      </c>
    </row>
    <row r="92" spans="1:21" ht="23.5">
      <c r="B92" s="137" t="s">
        <v>710</v>
      </c>
      <c r="C92" s="137" t="s">
        <v>726</v>
      </c>
    </row>
    <row r="93" spans="1:21" ht="23.5">
      <c r="B93" s="137" t="s">
        <v>711</v>
      </c>
      <c r="C93" s="137" t="s">
        <v>727</v>
      </c>
    </row>
    <row r="94" spans="1:21" ht="23.5">
      <c r="B94" s="137" t="s">
        <v>713</v>
      </c>
      <c r="C94" s="137" t="s">
        <v>743</v>
      </c>
    </row>
    <row r="95" spans="1:21" ht="23.5">
      <c r="B95" s="137" t="s">
        <v>714</v>
      </c>
      <c r="C95" s="137" t="s">
        <v>733</v>
      </c>
    </row>
    <row r="96" spans="1:21" ht="23.5">
      <c r="B96" s="137" t="s">
        <v>715</v>
      </c>
      <c r="C96" s="137" t="s">
        <v>734</v>
      </c>
    </row>
    <row r="97" spans="1:20" ht="23.5">
      <c r="B97" s="137" t="s">
        <v>720</v>
      </c>
      <c r="C97" s="137" t="s">
        <v>744</v>
      </c>
    </row>
    <row r="98" spans="1:20" ht="23.5">
      <c r="B98" s="137" t="s">
        <v>716</v>
      </c>
      <c r="C98" s="137" t="s">
        <v>745</v>
      </c>
    </row>
    <row r="99" spans="1:20" ht="23.5">
      <c r="B99" s="137" t="s">
        <v>721</v>
      </c>
      <c r="C99" s="137" t="s">
        <v>746</v>
      </c>
    </row>
    <row r="100" spans="1:20" ht="23.5">
      <c r="B100" s="137" t="s">
        <v>717</v>
      </c>
      <c r="C100" s="137" t="s">
        <v>747</v>
      </c>
    </row>
    <row r="101" spans="1:20" ht="23.5">
      <c r="B101" s="137" t="s">
        <v>728</v>
      </c>
      <c r="C101" s="137" t="s">
        <v>748</v>
      </c>
    </row>
    <row r="102" spans="1:20" ht="23.5">
      <c r="B102" s="158" t="s">
        <v>722</v>
      </c>
      <c r="C102" s="137" t="s">
        <v>749</v>
      </c>
    </row>
    <row r="103" spans="1:20" ht="23.5">
      <c r="B103" s="137" t="s">
        <v>723</v>
      </c>
      <c r="C103" s="137" t="s">
        <v>750</v>
      </c>
    </row>
    <row r="104" spans="1:20" ht="23.5">
      <c r="B104" s="137" t="s">
        <v>729</v>
      </c>
      <c r="C104" s="137" t="s">
        <v>751</v>
      </c>
    </row>
    <row r="105" spans="1:20" ht="23.5">
      <c r="B105" s="137" t="s">
        <v>730</v>
      </c>
      <c r="C105" s="137" t="s">
        <v>752</v>
      </c>
    </row>
    <row r="106" spans="1:20" ht="23.5">
      <c r="B106" s="138" t="s">
        <v>712</v>
      </c>
      <c r="C106" s="151"/>
    </row>
    <row r="107" spans="1:20" ht="23.5">
      <c r="B107" s="137" t="s">
        <v>724</v>
      </c>
      <c r="C107" s="137" t="s">
        <v>753</v>
      </c>
    </row>
    <row r="108" spans="1:20" ht="23.5">
      <c r="B108" s="137" t="s">
        <v>735</v>
      </c>
      <c r="C108" s="137" t="s">
        <v>754</v>
      </c>
    </row>
    <row r="109" spans="1:20" ht="23.5">
      <c r="B109" s="137" t="s">
        <v>731</v>
      </c>
      <c r="C109" s="137" t="s">
        <v>755</v>
      </c>
    </row>
    <row r="110" spans="1:20" ht="23.5">
      <c r="B110" s="137" t="s">
        <v>810</v>
      </c>
      <c r="C110" s="138" t="s">
        <v>811</v>
      </c>
    </row>
    <row r="111" spans="1:20" ht="23.5">
      <c r="B111" s="137" t="s">
        <v>756</v>
      </c>
      <c r="C111" s="137" t="s">
        <v>757</v>
      </c>
    </row>
    <row r="112" spans="1:20" ht="23.5">
      <c r="A112" s="139"/>
      <c r="B112" s="137" t="s">
        <v>758</v>
      </c>
      <c r="C112" s="137" t="s">
        <v>759</v>
      </c>
      <c r="G112" s="144"/>
      <c r="J112" s="145"/>
      <c r="K112" s="145"/>
      <c r="L112" s="21"/>
      <c r="M112" s="21"/>
      <c r="N112" s="21"/>
      <c r="P112" s="21"/>
      <c r="Q112" s="21"/>
      <c r="R112" s="139"/>
      <c r="S112" s="21"/>
      <c r="T112" s="21"/>
    </row>
    <row r="113" spans="1:20" ht="23.5">
      <c r="A113" s="139"/>
      <c r="B113" s="137" t="s">
        <v>736</v>
      </c>
      <c r="C113" s="137" t="s">
        <v>760</v>
      </c>
      <c r="G113" s="144"/>
      <c r="J113" s="145"/>
      <c r="K113" s="145"/>
      <c r="L113" s="21"/>
      <c r="M113" s="21"/>
      <c r="N113" s="21"/>
      <c r="P113" s="21"/>
      <c r="Q113" s="21"/>
      <c r="R113" s="139"/>
      <c r="S113" s="21"/>
      <c r="T113" s="21"/>
    </row>
    <row r="114" spans="1:20" ht="23.5">
      <c r="A114" s="139"/>
      <c r="B114" s="137" t="s">
        <v>812</v>
      </c>
      <c r="C114" s="137" t="s">
        <v>761</v>
      </c>
      <c r="G114" s="144"/>
      <c r="J114" s="145"/>
      <c r="K114" s="145"/>
      <c r="L114" s="21"/>
      <c r="M114" s="21"/>
      <c r="N114" s="21"/>
      <c r="P114" s="21"/>
      <c r="Q114" s="21"/>
      <c r="R114" s="139"/>
      <c r="S114" s="21"/>
      <c r="T114" s="21"/>
    </row>
    <row r="115" spans="1:20" ht="23.5">
      <c r="A115" s="139"/>
      <c r="B115" s="137" t="s">
        <v>813</v>
      </c>
      <c r="C115" s="137" t="s">
        <v>762</v>
      </c>
      <c r="G115" s="144"/>
      <c r="J115" s="145"/>
      <c r="K115" s="145"/>
      <c r="L115" s="21"/>
      <c r="M115" s="21"/>
      <c r="N115" s="21"/>
      <c r="P115" s="21"/>
      <c r="Q115" s="21"/>
      <c r="R115" s="139"/>
      <c r="S115" s="21"/>
      <c r="T115" s="21"/>
    </row>
    <row r="116" spans="1:20" ht="23.5">
      <c r="A116" s="139"/>
      <c r="B116" s="137" t="s">
        <v>763</v>
      </c>
      <c r="C116" s="137" t="s">
        <v>764</v>
      </c>
      <c r="G116" s="144"/>
      <c r="J116" s="145"/>
      <c r="K116" s="145"/>
      <c r="L116" s="21"/>
      <c r="M116" s="21"/>
      <c r="N116" s="21"/>
      <c r="P116" s="21"/>
      <c r="Q116" s="21"/>
      <c r="R116" s="139"/>
      <c r="S116" s="21"/>
      <c r="T116" s="21"/>
    </row>
  </sheetData>
  <autoFilter ref="A5:O80" xr:uid="{00000000-0009-0000-0000-000006000000}"/>
  <mergeCells count="14">
    <mergeCell ref="A1:U1"/>
    <mergeCell ref="I3:J3"/>
    <mergeCell ref="A3:A4"/>
    <mergeCell ref="B3:C3"/>
    <mergeCell ref="D3:F3"/>
    <mergeCell ref="G3:H3"/>
    <mergeCell ref="P3:P4"/>
    <mergeCell ref="Q3:T3"/>
    <mergeCell ref="U3:U4"/>
    <mergeCell ref="M3:M4"/>
    <mergeCell ref="N3:N4"/>
    <mergeCell ref="O3:O4"/>
    <mergeCell ref="K3:K4"/>
    <mergeCell ref="L3:L4"/>
  </mergeCells>
  <phoneticPr fontId="43" type="noConversion"/>
  <conditionalFormatting sqref="C6:C80">
    <cfRule type="containsText" dxfId="96" priority="18" operator="containsText" text="T">
      <formula>NOT(ISERROR(SEARCH("T",C6)))</formula>
    </cfRule>
  </conditionalFormatting>
  <conditionalFormatting sqref="F6:F80">
    <cfRule type="expression" dxfId="95" priority="17">
      <formula>$C6="T"</formula>
    </cfRule>
    <cfRule type="containsText" dxfId="94" priority="19" operator="containsText" text="T">
      <formula>NOT(ISERROR(SEARCH("T",F6)))</formula>
    </cfRule>
  </conditionalFormatting>
  <conditionalFormatting sqref="H6:H80">
    <cfRule type="expression" dxfId="93" priority="14">
      <formula>$F6="T"</formula>
    </cfRule>
    <cfRule type="expression" dxfId="92" priority="15">
      <formula>$C6="T"</formula>
    </cfRule>
    <cfRule type="containsText" dxfId="91" priority="16" operator="containsText" text="T">
      <formula>NOT(ISERROR(SEARCH("T",H6)))</formula>
    </cfRule>
  </conditionalFormatting>
  <conditionalFormatting sqref="J6:J23 J27 J43:J51 J53:J78">
    <cfRule type="expression" dxfId="90" priority="10">
      <formula>$H6="T"</formula>
    </cfRule>
    <cfRule type="expression" dxfId="89" priority="11">
      <formula>$F6="T"</formula>
    </cfRule>
    <cfRule type="expression" dxfId="88" priority="12">
      <formula>$C6="T"</formula>
    </cfRule>
  </conditionalFormatting>
  <conditionalFormatting sqref="J6:J27">
    <cfRule type="containsText" dxfId="87" priority="13" operator="containsText" text="T">
      <formula>NOT(ISERROR(SEARCH("T",J6)))</formula>
    </cfRule>
  </conditionalFormatting>
  <conditionalFormatting sqref="J24">
    <cfRule type="expression" dxfId="86" priority="20">
      <formula>$H28="T"</formula>
    </cfRule>
    <cfRule type="expression" dxfId="85" priority="21">
      <formula>$F28="T"</formula>
    </cfRule>
    <cfRule type="expression" dxfId="84" priority="22">
      <formula>$C28="T"</formula>
    </cfRule>
  </conditionalFormatting>
  <conditionalFormatting sqref="J25">
    <cfRule type="expression" dxfId="83" priority="34">
      <formula>#REF!="T"</formula>
    </cfRule>
    <cfRule type="expression" dxfId="82" priority="33">
      <formula>#REF!="T"</formula>
    </cfRule>
    <cfRule type="expression" dxfId="81" priority="32">
      <formula>#REF!="T"</formula>
    </cfRule>
  </conditionalFormatting>
  <conditionalFormatting sqref="J26">
    <cfRule type="expression" dxfId="80" priority="24">
      <formula>$H43="T"</formula>
    </cfRule>
    <cfRule type="expression" dxfId="79" priority="25">
      <formula>$F43="T"</formula>
    </cfRule>
    <cfRule type="expression" dxfId="78" priority="26">
      <formula>$C43="T"</formula>
    </cfRule>
  </conditionalFormatting>
  <conditionalFormatting sqref="J34:J35">
    <cfRule type="expression" dxfId="77" priority="37">
      <formula>#REF!="T"</formula>
    </cfRule>
    <cfRule type="expression" dxfId="76" priority="36">
      <formula>#REF!="T"</formula>
    </cfRule>
    <cfRule type="expression" dxfId="75" priority="38">
      <formula>#REF!="T"</formula>
    </cfRule>
  </conditionalFormatting>
  <conditionalFormatting sqref="J34:J78">
    <cfRule type="containsText" dxfId="74" priority="4" operator="containsText" text="T">
      <formula>NOT(ISERROR(SEARCH("T",J34)))</formula>
    </cfRule>
  </conditionalFormatting>
  <conditionalFormatting sqref="J35">
    <cfRule type="expression" dxfId="73" priority="48">
      <formula>$H43="T"</formula>
    </cfRule>
    <cfRule type="expression" dxfId="72" priority="49">
      <formula>$F43="T"</formula>
    </cfRule>
    <cfRule type="expression" dxfId="71" priority="50">
      <formula>$C43="T"</formula>
    </cfRule>
  </conditionalFormatting>
  <conditionalFormatting sqref="J36">
    <cfRule type="expression" dxfId="70" priority="28">
      <formula>$H79="T"</formula>
    </cfRule>
    <cfRule type="expression" dxfId="69" priority="29">
      <formula>$F79="T"</formula>
    </cfRule>
    <cfRule type="expression" dxfId="68" priority="30">
      <formula>$C79="T"</formula>
    </cfRule>
  </conditionalFormatting>
  <conditionalFormatting sqref="J37:J38">
    <cfRule type="expression" dxfId="67" priority="56">
      <formula>#REF!="T"</formula>
    </cfRule>
    <cfRule type="expression" dxfId="66" priority="57">
      <formula>#REF!="T"</formula>
    </cfRule>
    <cfRule type="expression" dxfId="65" priority="58">
      <formula>#REF!="T"</formula>
    </cfRule>
  </conditionalFormatting>
  <conditionalFormatting sqref="J39">
    <cfRule type="expression" dxfId="64" priority="3">
      <formula>$C39="T"</formula>
    </cfRule>
    <cfRule type="expression" dxfId="63" priority="1">
      <formula>$H39="T"</formula>
    </cfRule>
    <cfRule type="expression" dxfId="62" priority="2">
      <formula>$F39="T"</formula>
    </cfRule>
  </conditionalFormatting>
  <conditionalFormatting sqref="J40:J42">
    <cfRule type="expression" dxfId="61" priority="60">
      <formula>#REF!="T"</formula>
    </cfRule>
    <cfRule type="expression" dxfId="60" priority="61">
      <formula>#REF!="T"</formula>
    </cfRule>
    <cfRule type="expression" dxfId="59" priority="62">
      <formula>#REF!="T"</formula>
    </cfRule>
  </conditionalFormatting>
  <conditionalFormatting sqref="J52">
    <cfRule type="expression" dxfId="58" priority="53">
      <formula>$F79="T"</formula>
    </cfRule>
    <cfRule type="expression" dxfId="57" priority="54">
      <formula>$C79="T"</formula>
    </cfRule>
    <cfRule type="expression" dxfId="56" priority="52">
      <formula>$H79="T"</formula>
    </cfRule>
  </conditionalFormatting>
  <conditionalFormatting sqref="J57">
    <cfRule type="expression" dxfId="55" priority="44">
      <formula>#REF!="T"</formula>
    </cfRule>
    <cfRule type="expression" dxfId="54" priority="45">
      <formula>#REF!="T"</formula>
    </cfRule>
    <cfRule type="expression" dxfId="53" priority="46">
      <formula>#REF!="T"</formula>
    </cfRule>
  </conditionalFormatting>
  <conditionalFormatting sqref="J65:J76">
    <cfRule type="expression" dxfId="52" priority="40">
      <formula>#REF!="T"</formula>
    </cfRule>
  </conditionalFormatting>
  <conditionalFormatting sqref="J80">
    <cfRule type="expression" dxfId="51" priority="110">
      <formula>$H80="T"</formula>
    </cfRule>
    <cfRule type="expression" dxfId="50" priority="111">
      <formula>$F80="T"</formula>
    </cfRule>
    <cfRule type="expression" dxfId="49" priority="112">
      <formula>$C80="T"</formula>
    </cfRule>
    <cfRule type="containsText" dxfId="48" priority="114" operator="containsText" text="T">
      <formula>NOT(ISERROR(SEARCH("T",J80)))</formula>
    </cfRule>
  </conditionalFormatting>
  <conditionalFormatting sqref="Q6:T80">
    <cfRule type="containsText" dxfId="47" priority="9" operator="containsText" text="T">
      <formula>NOT(ISERROR(SEARCH("T",Q6)))</formula>
    </cfRule>
    <cfRule type="expression" dxfId="46" priority="8">
      <formula>$C6="T"</formula>
    </cfRule>
    <cfRule type="expression" dxfId="45" priority="6">
      <formula>$H6="T"</formula>
    </cfRule>
    <cfRule type="expression" dxfId="44" priority="5">
      <formula>$J6="T"</formula>
    </cfRule>
    <cfRule type="expression" dxfId="43" priority="7">
      <formula>$F6="T"</formula>
    </cfRule>
  </conditionalFormatting>
  <dataValidations count="1">
    <dataValidation type="list" allowBlank="1" showInputMessage="1" showErrorMessage="1" sqref="J6:J27 J34:J78 F6:F80 J80 Q6:T80 H6:H80 C6:C80" xr:uid="{00000000-0002-0000-0600-000000000000}">
      <formula1>"Y,T"</formula1>
    </dataValidation>
  </dataValidations>
  <printOptions horizontalCentered="1"/>
  <pageMargins left="0.39370078740157483" right="0.39370078740157483" top="0.39370078740157483" bottom="0.39370078740157483" header="0.31496062992125984" footer="0.31496062992125984"/>
  <pageSetup paperSize="9" scale="31" fitToHeight="0" orientation="landscape" horizontalDpi="4294967295" verticalDpi="4294967295" r:id="rId1"/>
  <headerFooter>
    <oddHeader>&amp;RLampiran 2</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249977111117893"/>
  </sheetPr>
  <dimension ref="A1:N85"/>
  <sheetViews>
    <sheetView topLeftCell="A7" zoomScale="60" zoomScaleNormal="60" workbookViewId="0">
      <selection activeCell="N23" sqref="N23"/>
    </sheetView>
  </sheetViews>
  <sheetFormatPr defaultColWidth="9" defaultRowHeight="15.5"/>
  <cols>
    <col min="1" max="1" width="7.08203125" style="28" customWidth="1"/>
    <col min="2" max="2" width="11.08203125" style="28" customWidth="1"/>
    <col min="3" max="3" width="6.33203125" style="34" customWidth="1"/>
    <col min="4" max="4" width="70.58203125" style="28" customWidth="1"/>
    <col min="5" max="6" width="6.5" style="28" customWidth="1"/>
    <col min="7" max="7" width="6.58203125" style="34" customWidth="1"/>
    <col min="8" max="8" width="10.5" style="28" customWidth="1"/>
    <col min="9" max="9" width="13.5" style="28" customWidth="1"/>
    <col min="10" max="10" width="9.58203125" style="28" customWidth="1"/>
    <col min="11" max="11" width="29" style="28" customWidth="1"/>
    <col min="12" max="12" width="22.08203125" style="28" customWidth="1"/>
    <col min="13" max="13" width="20.58203125" style="45" customWidth="1"/>
    <col min="14" max="14" width="27.08203125" style="27" customWidth="1"/>
    <col min="15" max="16384" width="9" style="28"/>
  </cols>
  <sheetData>
    <row r="1" spans="1:14" ht="75" customHeight="1">
      <c r="A1" s="700" t="s">
        <v>822</v>
      </c>
      <c r="B1" s="700"/>
      <c r="C1" s="700"/>
      <c r="D1" s="700"/>
      <c r="E1" s="700"/>
      <c r="F1" s="700"/>
      <c r="G1" s="700"/>
      <c r="H1" s="700"/>
      <c r="I1" s="700"/>
      <c r="J1" s="700"/>
      <c r="K1" s="700"/>
      <c r="L1" s="700"/>
      <c r="M1" s="700"/>
    </row>
    <row r="2" spans="1:14" ht="63.75" customHeight="1" thickBot="1">
      <c r="A2" s="696" t="s">
        <v>671</v>
      </c>
      <c r="B2" s="696"/>
      <c r="C2" s="696"/>
      <c r="D2" s="696"/>
      <c r="E2" s="696"/>
      <c r="F2" s="696"/>
      <c r="G2" s="696"/>
      <c r="H2" s="696"/>
      <c r="I2" s="696"/>
      <c r="J2" s="696"/>
      <c r="K2" s="238" t="s">
        <v>677</v>
      </c>
      <c r="L2" s="697" t="s">
        <v>676</v>
      </c>
      <c r="M2" s="697"/>
    </row>
    <row r="3" spans="1:14" s="26" customFormat="1" ht="15" customHeight="1">
      <c r="A3" s="693" t="s">
        <v>121</v>
      </c>
      <c r="B3" s="691" t="s">
        <v>122</v>
      </c>
      <c r="C3" s="691" t="s">
        <v>88</v>
      </c>
      <c r="D3" s="691" t="s">
        <v>123</v>
      </c>
      <c r="E3" s="691" t="s">
        <v>124</v>
      </c>
      <c r="F3" s="691"/>
      <c r="G3" s="691"/>
      <c r="H3" s="691" t="s">
        <v>125</v>
      </c>
      <c r="I3" s="691" t="s">
        <v>126</v>
      </c>
      <c r="J3" s="691" t="s">
        <v>127</v>
      </c>
      <c r="K3" s="691" t="s">
        <v>128</v>
      </c>
      <c r="L3" s="691" t="s">
        <v>129</v>
      </c>
      <c r="M3" s="698" t="s">
        <v>776</v>
      </c>
      <c r="N3" s="25"/>
    </row>
    <row r="4" spans="1:14" s="26" customFormat="1">
      <c r="A4" s="694"/>
      <c r="B4" s="692"/>
      <c r="C4" s="692"/>
      <c r="D4" s="692"/>
      <c r="E4" s="165" t="s">
        <v>134</v>
      </c>
      <c r="F4" s="165" t="s">
        <v>135</v>
      </c>
      <c r="G4" s="165" t="s">
        <v>51</v>
      </c>
      <c r="H4" s="692"/>
      <c r="I4" s="692"/>
      <c r="J4" s="692"/>
      <c r="K4" s="692"/>
      <c r="L4" s="692"/>
      <c r="M4" s="699"/>
      <c r="N4" s="25"/>
    </row>
    <row r="5" spans="1:14">
      <c r="A5" s="694"/>
      <c r="B5" s="692"/>
      <c r="C5" s="692"/>
      <c r="D5" s="692"/>
      <c r="E5" s="46"/>
      <c r="F5" s="46"/>
      <c r="G5" s="47"/>
      <c r="H5" s="692"/>
      <c r="I5" s="692"/>
      <c r="J5" s="692"/>
      <c r="K5" s="692"/>
      <c r="L5" s="692"/>
      <c r="M5" s="699"/>
    </row>
    <row r="6" spans="1:14" s="32" customFormat="1">
      <c r="A6" s="78" t="s">
        <v>136</v>
      </c>
      <c r="B6" s="695" t="s">
        <v>137</v>
      </c>
      <c r="C6" s="695"/>
      <c r="D6" s="695"/>
      <c r="E6" s="29"/>
      <c r="F6" s="29"/>
      <c r="G6" s="30"/>
      <c r="H6" s="170">
        <f>AVERAGE(H7:H14)</f>
        <v>3</v>
      </c>
      <c r="I6" s="170">
        <f t="shared" ref="I6:J6" si="0">AVERAGE(I7:I14)</f>
        <v>4</v>
      </c>
      <c r="J6" s="170">
        <f t="shared" si="0"/>
        <v>3</v>
      </c>
      <c r="K6" s="170">
        <f>AVERAGE(K7:K14)</f>
        <v>2.875</v>
      </c>
      <c r="L6" s="171">
        <f>AVERAGE(H6:K6)</f>
        <v>3.21875</v>
      </c>
      <c r="M6" s="172"/>
      <c r="N6" s="31"/>
    </row>
    <row r="7" spans="1:14" ht="155">
      <c r="A7" s="78" t="s">
        <v>136</v>
      </c>
      <c r="B7" s="70"/>
      <c r="C7" s="71">
        <v>1</v>
      </c>
      <c r="D7" s="70" t="s">
        <v>138</v>
      </c>
      <c r="E7" s="71" t="s">
        <v>134</v>
      </c>
      <c r="F7" s="33" t="s">
        <v>103</v>
      </c>
      <c r="G7" s="33" t="s">
        <v>103</v>
      </c>
      <c r="H7" s="173">
        <f>'KK3.1'!S6</f>
        <v>3</v>
      </c>
      <c r="I7" s="173">
        <f>'KK3.2'!L6</f>
        <v>4</v>
      </c>
      <c r="J7" s="173">
        <f>'KK3.3'!L6</f>
        <v>3</v>
      </c>
      <c r="K7" s="173">
        <f>'KK3.4'!L6</f>
        <v>3</v>
      </c>
      <c r="L7" s="174">
        <f t="shared" ref="L7:L66" si="1">AVERAGE(H7:K7)</f>
        <v>3.25</v>
      </c>
      <c r="M7" s="175"/>
      <c r="N7" s="35"/>
    </row>
    <row r="8" spans="1:14" ht="46.5">
      <c r="A8" s="78" t="s">
        <v>136</v>
      </c>
      <c r="B8" s="70"/>
      <c r="C8" s="71">
        <v>2</v>
      </c>
      <c r="D8" s="70" t="s">
        <v>139</v>
      </c>
      <c r="E8" s="71" t="s">
        <v>134</v>
      </c>
      <c r="F8" s="33" t="s">
        <v>103</v>
      </c>
      <c r="G8" s="33" t="s">
        <v>51</v>
      </c>
      <c r="H8" s="176"/>
      <c r="I8" s="176"/>
      <c r="J8" s="177"/>
      <c r="K8" s="173">
        <f>'KK3.4'!L11</f>
        <v>2</v>
      </c>
      <c r="L8" s="174">
        <f t="shared" si="1"/>
        <v>2</v>
      </c>
      <c r="M8" s="175"/>
      <c r="N8" s="35"/>
    </row>
    <row r="9" spans="1:14" ht="46.5">
      <c r="A9" s="78" t="s">
        <v>136</v>
      </c>
      <c r="B9" s="70"/>
      <c r="C9" s="71">
        <v>3</v>
      </c>
      <c r="D9" s="70" t="s">
        <v>140</v>
      </c>
      <c r="E9" s="71" t="s">
        <v>134</v>
      </c>
      <c r="F9" s="33" t="s">
        <v>103</v>
      </c>
      <c r="G9" s="33" t="s">
        <v>51</v>
      </c>
      <c r="H9" s="176"/>
      <c r="I9" s="176"/>
      <c r="J9" s="177"/>
      <c r="K9" s="173">
        <f>'KK3.4'!L16</f>
        <v>3</v>
      </c>
      <c r="L9" s="174">
        <f t="shared" si="1"/>
        <v>3</v>
      </c>
      <c r="M9" s="175"/>
      <c r="N9" s="35"/>
    </row>
    <row r="10" spans="1:14" ht="62">
      <c r="A10" s="78" t="s">
        <v>136</v>
      </c>
      <c r="B10" s="70"/>
      <c r="C10" s="71">
        <v>4</v>
      </c>
      <c r="D10" s="70" t="s">
        <v>141</v>
      </c>
      <c r="E10" s="71" t="s">
        <v>134</v>
      </c>
      <c r="F10" s="33" t="s">
        <v>103</v>
      </c>
      <c r="G10" s="33" t="s">
        <v>51</v>
      </c>
      <c r="H10" s="176"/>
      <c r="I10" s="176"/>
      <c r="J10" s="177"/>
      <c r="K10" s="173">
        <f>'KK3.4'!L21</f>
        <v>3</v>
      </c>
      <c r="L10" s="174">
        <f t="shared" si="1"/>
        <v>3</v>
      </c>
      <c r="M10" s="175"/>
      <c r="N10" s="35"/>
    </row>
    <row r="11" spans="1:14" ht="46.5">
      <c r="A11" s="78" t="s">
        <v>136</v>
      </c>
      <c r="B11" s="70"/>
      <c r="C11" s="71">
        <v>5</v>
      </c>
      <c r="D11" s="70" t="s">
        <v>142</v>
      </c>
      <c r="E11" s="71" t="s">
        <v>134</v>
      </c>
      <c r="F11" s="33" t="s">
        <v>103</v>
      </c>
      <c r="G11" s="33" t="s">
        <v>51</v>
      </c>
      <c r="H11" s="176"/>
      <c r="I11" s="176"/>
      <c r="J11" s="177"/>
      <c r="K11" s="173">
        <f>'KK3.4'!L26</f>
        <v>3</v>
      </c>
      <c r="L11" s="174">
        <f t="shared" si="1"/>
        <v>3</v>
      </c>
      <c r="M11" s="175"/>
      <c r="N11" s="35"/>
    </row>
    <row r="12" spans="1:14" ht="31">
      <c r="A12" s="78" t="s">
        <v>136</v>
      </c>
      <c r="B12" s="70"/>
      <c r="C12" s="71">
        <v>6</v>
      </c>
      <c r="D12" s="70" t="s">
        <v>143</v>
      </c>
      <c r="E12" s="71" t="s">
        <v>134</v>
      </c>
      <c r="F12" s="33" t="s">
        <v>103</v>
      </c>
      <c r="G12" s="33" t="s">
        <v>51</v>
      </c>
      <c r="H12" s="176"/>
      <c r="I12" s="176"/>
      <c r="J12" s="177"/>
      <c r="K12" s="173">
        <f>'KK3.4'!L31</f>
        <v>3</v>
      </c>
      <c r="L12" s="174">
        <f t="shared" si="1"/>
        <v>3</v>
      </c>
      <c r="M12" s="175"/>
      <c r="N12" s="35"/>
    </row>
    <row r="13" spans="1:14" ht="31">
      <c r="A13" s="78" t="s">
        <v>136</v>
      </c>
      <c r="B13" s="70"/>
      <c r="C13" s="71">
        <v>7</v>
      </c>
      <c r="D13" s="70" t="s">
        <v>144</v>
      </c>
      <c r="E13" s="71" t="s">
        <v>134</v>
      </c>
      <c r="F13" s="33" t="s">
        <v>103</v>
      </c>
      <c r="G13" s="33" t="s">
        <v>51</v>
      </c>
      <c r="H13" s="176"/>
      <c r="I13" s="176"/>
      <c r="J13" s="177"/>
      <c r="K13" s="173">
        <f>'KK3.4'!L36</f>
        <v>3</v>
      </c>
      <c r="L13" s="174">
        <f t="shared" si="1"/>
        <v>3</v>
      </c>
      <c r="M13" s="175"/>
      <c r="N13" s="35"/>
    </row>
    <row r="14" spans="1:14" ht="62">
      <c r="A14" s="78" t="s">
        <v>136</v>
      </c>
      <c r="B14" s="70"/>
      <c r="C14" s="71">
        <v>8</v>
      </c>
      <c r="D14" s="70" t="s">
        <v>145</v>
      </c>
      <c r="E14" s="71" t="s">
        <v>134</v>
      </c>
      <c r="F14" s="33" t="s">
        <v>103</v>
      </c>
      <c r="G14" s="33" t="s">
        <v>51</v>
      </c>
      <c r="H14" s="176"/>
      <c r="I14" s="176"/>
      <c r="J14" s="177"/>
      <c r="K14" s="173">
        <f>'KK3.4'!L41</f>
        <v>3</v>
      </c>
      <c r="L14" s="174">
        <f t="shared" si="1"/>
        <v>3</v>
      </c>
      <c r="M14" s="175"/>
      <c r="N14" s="35"/>
    </row>
    <row r="15" spans="1:14" s="32" customFormat="1">
      <c r="A15" s="78" t="s">
        <v>146</v>
      </c>
      <c r="B15" s="695" t="s">
        <v>147</v>
      </c>
      <c r="C15" s="695"/>
      <c r="D15" s="695"/>
      <c r="E15" s="29"/>
      <c r="F15" s="29"/>
      <c r="G15" s="30"/>
      <c r="H15" s="170">
        <f>H16</f>
        <v>3</v>
      </c>
      <c r="I15" s="170">
        <f t="shared" ref="I15:K15" si="2">I16</f>
        <v>3</v>
      </c>
      <c r="J15" s="170">
        <f t="shared" si="2"/>
        <v>3</v>
      </c>
      <c r="K15" s="170">
        <f t="shared" si="2"/>
        <v>3</v>
      </c>
      <c r="L15" s="178">
        <f>AVERAGE(H15:K15)</f>
        <v>3</v>
      </c>
      <c r="M15" s="172"/>
    </row>
    <row r="16" spans="1:14" ht="31">
      <c r="A16" s="78" t="s">
        <v>146</v>
      </c>
      <c r="B16" s="70"/>
      <c r="C16" s="71">
        <v>1</v>
      </c>
      <c r="D16" s="70" t="s">
        <v>148</v>
      </c>
      <c r="E16" s="71" t="s">
        <v>134</v>
      </c>
      <c r="F16" s="33" t="s">
        <v>103</v>
      </c>
      <c r="G16" s="33" t="s">
        <v>103</v>
      </c>
      <c r="H16" s="173">
        <f>'KK3.1'!S12</f>
        <v>3</v>
      </c>
      <c r="I16" s="173">
        <f>'KK3.2'!L12</f>
        <v>3</v>
      </c>
      <c r="J16" s="173">
        <f>'KK3.3'!L12</f>
        <v>3</v>
      </c>
      <c r="K16" s="173">
        <f>'KK3.4'!L47</f>
        <v>3</v>
      </c>
      <c r="L16" s="174">
        <f t="shared" si="1"/>
        <v>3</v>
      </c>
      <c r="M16" s="175"/>
      <c r="N16" s="28"/>
    </row>
    <row r="17" spans="1:14">
      <c r="A17" s="78" t="s">
        <v>149</v>
      </c>
      <c r="B17" s="695" t="s">
        <v>150</v>
      </c>
      <c r="C17" s="695"/>
      <c r="D17" s="695"/>
      <c r="E17" s="29"/>
      <c r="F17" s="29"/>
      <c r="G17" s="30"/>
      <c r="H17" s="170">
        <f>AVERAGE(H18:H24)</f>
        <v>3</v>
      </c>
      <c r="I17" s="170">
        <f t="shared" ref="I17:J17" si="3">AVERAGE(I18:I24)</f>
        <v>3</v>
      </c>
      <c r="J17" s="170">
        <f t="shared" si="3"/>
        <v>3</v>
      </c>
      <c r="K17" s="170">
        <f>AVERAGE(K18:K24)</f>
        <v>3</v>
      </c>
      <c r="L17" s="178">
        <f>AVERAGE(H17:K17)</f>
        <v>3</v>
      </c>
      <c r="M17" s="172"/>
      <c r="N17" s="28"/>
    </row>
    <row r="18" spans="1:14" ht="31">
      <c r="A18" s="78" t="s">
        <v>149</v>
      </c>
      <c r="B18" s="36"/>
      <c r="C18" s="71">
        <v>1</v>
      </c>
      <c r="D18" s="70" t="s">
        <v>151</v>
      </c>
      <c r="E18" s="71" t="s">
        <v>134</v>
      </c>
      <c r="F18" s="33" t="s">
        <v>103</v>
      </c>
      <c r="G18" s="33" t="s">
        <v>103</v>
      </c>
      <c r="H18" s="173">
        <f>'KK3.1'!S18</f>
        <v>3</v>
      </c>
      <c r="I18" s="173">
        <f>'KK3.2'!L18</f>
        <v>3</v>
      </c>
      <c r="J18" s="173">
        <f>'KK3.3'!L18</f>
        <v>3</v>
      </c>
      <c r="K18" s="173">
        <f>'KK3.4'!L53</f>
        <v>3</v>
      </c>
      <c r="L18" s="174">
        <f>AVERAGE(H18:K18)</f>
        <v>3</v>
      </c>
      <c r="M18" s="175"/>
      <c r="N18" s="28"/>
    </row>
    <row r="19" spans="1:14" ht="31">
      <c r="A19" s="78" t="s">
        <v>149</v>
      </c>
      <c r="B19" s="36"/>
      <c r="C19" s="71">
        <v>2</v>
      </c>
      <c r="D19" s="70" t="s">
        <v>152</v>
      </c>
      <c r="E19" s="71" t="s">
        <v>134</v>
      </c>
      <c r="F19" s="71" t="s">
        <v>135</v>
      </c>
      <c r="G19" s="37" t="s">
        <v>103</v>
      </c>
      <c r="H19" s="173">
        <f>'KK3.1'!S23</f>
        <v>3</v>
      </c>
      <c r="I19" s="173">
        <f>'KK3.2'!L23</f>
        <v>3</v>
      </c>
      <c r="J19" s="173">
        <f>'KK3.3'!L23</f>
        <v>3</v>
      </c>
      <c r="K19" s="173">
        <f>'KK3.4'!L58</f>
        <v>3</v>
      </c>
      <c r="L19" s="174">
        <f t="shared" si="1"/>
        <v>3</v>
      </c>
      <c r="M19" s="175"/>
      <c r="N19" s="28" t="s">
        <v>153</v>
      </c>
    </row>
    <row r="20" spans="1:14" ht="31">
      <c r="A20" s="78" t="s">
        <v>149</v>
      </c>
      <c r="B20" s="36"/>
      <c r="C20" s="71">
        <v>3</v>
      </c>
      <c r="D20" s="70" t="s">
        <v>154</v>
      </c>
      <c r="E20" s="71" t="s">
        <v>134</v>
      </c>
      <c r="F20" s="71" t="s">
        <v>135</v>
      </c>
      <c r="G20" s="37" t="s">
        <v>103</v>
      </c>
      <c r="H20" s="173">
        <f>'KK3.1'!S28</f>
        <v>3</v>
      </c>
      <c r="I20" s="173">
        <f>'KK3.2'!L28</f>
        <v>3</v>
      </c>
      <c r="J20" s="173">
        <f>'KK3.3'!L28</f>
        <v>3</v>
      </c>
      <c r="K20" s="173">
        <f>'KK3.4'!L63</f>
        <v>3</v>
      </c>
      <c r="L20" s="174">
        <f t="shared" si="1"/>
        <v>3</v>
      </c>
      <c r="M20" s="175"/>
      <c r="N20" s="28" t="s">
        <v>153</v>
      </c>
    </row>
    <row r="21" spans="1:14" s="41" customFormat="1" ht="46.5">
      <c r="A21" s="78" t="s">
        <v>149</v>
      </c>
      <c r="B21" s="38"/>
      <c r="C21" s="39">
        <v>4</v>
      </c>
      <c r="D21" s="40" t="s">
        <v>155</v>
      </c>
      <c r="E21" s="71" t="s">
        <v>134</v>
      </c>
      <c r="F21" s="71" t="s">
        <v>135</v>
      </c>
      <c r="G21" s="37" t="s">
        <v>103</v>
      </c>
      <c r="H21" s="173">
        <f>'KK3.1'!S33</f>
        <v>3</v>
      </c>
      <c r="I21" s="173">
        <f>'KK3.2'!L33</f>
        <v>3</v>
      </c>
      <c r="J21" s="173">
        <f>'KK3.3'!L33</f>
        <v>3</v>
      </c>
      <c r="K21" s="173">
        <f>'KK3.4'!L68</f>
        <v>3</v>
      </c>
      <c r="L21" s="174">
        <f t="shared" si="1"/>
        <v>3</v>
      </c>
      <c r="M21" s="175"/>
      <c r="N21" s="41" t="s">
        <v>153</v>
      </c>
    </row>
    <row r="22" spans="1:14" s="41" customFormat="1" ht="46.5">
      <c r="A22" s="78"/>
      <c r="B22" s="38"/>
      <c r="C22" s="71">
        <v>5</v>
      </c>
      <c r="D22" s="70" t="s">
        <v>156</v>
      </c>
      <c r="E22" s="71" t="s">
        <v>134</v>
      </c>
      <c r="F22" s="71" t="s">
        <v>103</v>
      </c>
      <c r="G22" s="37" t="s">
        <v>51</v>
      </c>
      <c r="H22" s="176"/>
      <c r="I22" s="176"/>
      <c r="J22" s="177"/>
      <c r="K22" s="173">
        <f>'KK3.4'!L73</f>
        <v>3</v>
      </c>
      <c r="L22" s="174">
        <f t="shared" si="1"/>
        <v>3</v>
      </c>
      <c r="M22" s="175"/>
    </row>
    <row r="23" spans="1:14" s="41" customFormat="1" ht="46.5">
      <c r="A23" s="78"/>
      <c r="B23" s="38"/>
      <c r="C23" s="71">
        <v>6</v>
      </c>
      <c r="D23" s="70" t="s">
        <v>157</v>
      </c>
      <c r="E23" s="71" t="s">
        <v>134</v>
      </c>
      <c r="F23" s="71" t="s">
        <v>103</v>
      </c>
      <c r="G23" s="37" t="s">
        <v>51</v>
      </c>
      <c r="H23" s="176"/>
      <c r="I23" s="176"/>
      <c r="J23" s="177"/>
      <c r="K23" s="173">
        <f>'KK3.4'!L78</f>
        <v>3</v>
      </c>
      <c r="L23" s="174">
        <f t="shared" si="1"/>
        <v>3</v>
      </c>
      <c r="M23" s="175"/>
    </row>
    <row r="24" spans="1:14" s="41" customFormat="1" ht="62">
      <c r="A24" s="78"/>
      <c r="B24" s="38"/>
      <c r="C24" s="71">
        <v>7</v>
      </c>
      <c r="D24" s="70" t="s">
        <v>158</v>
      </c>
      <c r="E24" s="71" t="s">
        <v>134</v>
      </c>
      <c r="F24" s="71" t="s">
        <v>103</v>
      </c>
      <c r="G24" s="37" t="s">
        <v>51</v>
      </c>
      <c r="H24" s="176"/>
      <c r="I24" s="176"/>
      <c r="J24" s="177"/>
      <c r="K24" s="173">
        <f>'KK3.4'!L83</f>
        <v>3</v>
      </c>
      <c r="L24" s="174">
        <f t="shared" si="1"/>
        <v>3</v>
      </c>
      <c r="M24" s="175"/>
    </row>
    <row r="25" spans="1:14" s="41" customFormat="1">
      <c r="A25" s="78" t="s">
        <v>159</v>
      </c>
      <c r="B25" s="695" t="s">
        <v>160</v>
      </c>
      <c r="C25" s="695"/>
      <c r="D25" s="695"/>
      <c r="E25" s="29"/>
      <c r="F25" s="29"/>
      <c r="G25" s="30"/>
      <c r="H25" s="170">
        <f>H26</f>
        <v>3</v>
      </c>
      <c r="I25" s="170">
        <f t="shared" ref="I25:K25" si="4">I26</f>
        <v>3</v>
      </c>
      <c r="J25" s="170">
        <f t="shared" si="4"/>
        <v>3</v>
      </c>
      <c r="K25" s="170">
        <f t="shared" si="4"/>
        <v>3</v>
      </c>
      <c r="L25" s="178">
        <f>AVERAGE(H25:K25)</f>
        <v>3</v>
      </c>
      <c r="M25" s="172"/>
    </row>
    <row r="26" spans="1:14" ht="170.5">
      <c r="A26" s="78" t="s">
        <v>159</v>
      </c>
      <c r="B26" s="36"/>
      <c r="C26" s="71">
        <v>1</v>
      </c>
      <c r="D26" s="70" t="s">
        <v>161</v>
      </c>
      <c r="E26" s="71" t="s">
        <v>134</v>
      </c>
      <c r="F26" s="33" t="s">
        <v>103</v>
      </c>
      <c r="G26" s="33" t="s">
        <v>103</v>
      </c>
      <c r="H26" s="173">
        <f>'KK3.1'!S39</f>
        <v>3</v>
      </c>
      <c r="I26" s="173">
        <f>'KK3.2'!L39</f>
        <v>3</v>
      </c>
      <c r="J26" s="173">
        <f>'KK3.3'!L39</f>
        <v>3</v>
      </c>
      <c r="K26" s="173">
        <f>'KK3.4'!L89</f>
        <v>3</v>
      </c>
      <c r="L26" s="174">
        <f t="shared" si="1"/>
        <v>3</v>
      </c>
      <c r="M26" s="175"/>
      <c r="N26" s="28"/>
    </row>
    <row r="27" spans="1:14">
      <c r="A27" s="78" t="s">
        <v>162</v>
      </c>
      <c r="B27" s="695" t="s">
        <v>163</v>
      </c>
      <c r="C27" s="695"/>
      <c r="D27" s="695"/>
      <c r="E27" s="29"/>
      <c r="F27" s="29"/>
      <c r="G27" s="30"/>
      <c r="H27" s="170">
        <f>H28</f>
        <v>3</v>
      </c>
      <c r="I27" s="170">
        <f t="shared" ref="I27:K27" si="5">I28</f>
        <v>3</v>
      </c>
      <c r="J27" s="170">
        <f t="shared" si="5"/>
        <v>2</v>
      </c>
      <c r="K27" s="170">
        <f t="shared" si="5"/>
        <v>3</v>
      </c>
      <c r="L27" s="178">
        <f>AVERAGE(H27:K27)</f>
        <v>2.75</v>
      </c>
      <c r="M27" s="172"/>
      <c r="N27" s="28"/>
    </row>
    <row r="28" spans="1:14" ht="108.5">
      <c r="A28" s="78" t="s">
        <v>162</v>
      </c>
      <c r="B28" s="70"/>
      <c r="C28" s="71">
        <v>1</v>
      </c>
      <c r="D28" s="70" t="s">
        <v>164</v>
      </c>
      <c r="E28" s="71" t="s">
        <v>134</v>
      </c>
      <c r="F28" s="33" t="s">
        <v>103</v>
      </c>
      <c r="G28" s="33" t="s">
        <v>103</v>
      </c>
      <c r="H28" s="173">
        <f>'KK3.1'!S45</f>
        <v>3</v>
      </c>
      <c r="I28" s="173">
        <f>'KK3.2'!L45</f>
        <v>3</v>
      </c>
      <c r="J28" s="173">
        <f>'KK3.3'!L45</f>
        <v>2</v>
      </c>
      <c r="K28" s="173">
        <f>'KK3.4'!L95</f>
        <v>3</v>
      </c>
      <c r="L28" s="174">
        <f t="shared" si="1"/>
        <v>2.75</v>
      </c>
      <c r="M28" s="175"/>
      <c r="N28" s="28"/>
    </row>
    <row r="29" spans="1:14">
      <c r="A29" s="78" t="s">
        <v>165</v>
      </c>
      <c r="B29" s="695" t="s">
        <v>166</v>
      </c>
      <c r="C29" s="695"/>
      <c r="D29" s="695"/>
      <c r="E29" s="29"/>
      <c r="F29" s="29"/>
      <c r="G29" s="30"/>
      <c r="H29" s="170">
        <f>AVERAGE(H30:H32)</f>
        <v>3</v>
      </c>
      <c r="I29" s="170">
        <f>AVERAGE(I30:I32)</f>
        <v>3</v>
      </c>
      <c r="J29" s="170">
        <f t="shared" ref="J29:K29" si="6">AVERAGE(J30:J32)</f>
        <v>3.6666666666666665</v>
      </c>
      <c r="K29" s="170">
        <f t="shared" si="6"/>
        <v>3</v>
      </c>
      <c r="L29" s="178">
        <f>AVERAGE(H29:K29)</f>
        <v>3.1666666666666665</v>
      </c>
      <c r="M29" s="172"/>
      <c r="N29" s="28"/>
    </row>
    <row r="30" spans="1:14" ht="31">
      <c r="A30" s="78" t="s">
        <v>165</v>
      </c>
      <c r="B30" s="70"/>
      <c r="C30" s="71">
        <v>1</v>
      </c>
      <c r="D30" s="70" t="s">
        <v>167</v>
      </c>
      <c r="E30" s="71" t="s">
        <v>134</v>
      </c>
      <c r="F30" s="33" t="s">
        <v>103</v>
      </c>
      <c r="G30" s="33" t="s">
        <v>103</v>
      </c>
      <c r="H30" s="173">
        <f>'KK3.1'!S51</f>
        <v>3</v>
      </c>
      <c r="I30" s="173">
        <f>'KK3.2'!L51</f>
        <v>3</v>
      </c>
      <c r="J30" s="173">
        <f>'KK3.3'!L51</f>
        <v>5</v>
      </c>
      <c r="K30" s="173">
        <f>'KK3.4'!L101</f>
        <v>3</v>
      </c>
      <c r="L30" s="174">
        <f t="shared" si="1"/>
        <v>3.5</v>
      </c>
      <c r="M30" s="175"/>
      <c r="N30" s="28"/>
    </row>
    <row r="31" spans="1:14" ht="31">
      <c r="A31" s="78" t="s">
        <v>165</v>
      </c>
      <c r="B31" s="70"/>
      <c r="C31" s="71">
        <v>2</v>
      </c>
      <c r="D31" s="70" t="s">
        <v>168</v>
      </c>
      <c r="E31" s="71" t="s">
        <v>134</v>
      </c>
      <c r="F31" s="71" t="s">
        <v>135</v>
      </c>
      <c r="G31" s="37" t="s">
        <v>103</v>
      </c>
      <c r="H31" s="173">
        <f>'KK3.1'!S56</f>
        <v>3</v>
      </c>
      <c r="I31" s="173">
        <f>'KK3.2'!L56</f>
        <v>3</v>
      </c>
      <c r="J31" s="173">
        <f>'KK3.3'!L56</f>
        <v>3</v>
      </c>
      <c r="K31" s="173">
        <f>'KK3.4'!L106</f>
        <v>3</v>
      </c>
      <c r="L31" s="174">
        <f t="shared" si="1"/>
        <v>3</v>
      </c>
      <c r="M31" s="175"/>
      <c r="N31" s="28" t="s">
        <v>169</v>
      </c>
    </row>
    <row r="32" spans="1:14">
      <c r="A32" s="78" t="s">
        <v>165</v>
      </c>
      <c r="B32" s="70"/>
      <c r="C32" s="71">
        <v>3</v>
      </c>
      <c r="D32" s="70" t="s">
        <v>170</v>
      </c>
      <c r="E32" s="71" t="s">
        <v>134</v>
      </c>
      <c r="F32" s="71" t="s">
        <v>135</v>
      </c>
      <c r="G32" s="37" t="s">
        <v>103</v>
      </c>
      <c r="H32" s="173">
        <f>'KK3.1'!S61</f>
        <v>3</v>
      </c>
      <c r="I32" s="173">
        <f>'KK3.2'!L61</f>
        <v>3</v>
      </c>
      <c r="J32" s="173">
        <f>'KK3.3'!L61</f>
        <v>3</v>
      </c>
      <c r="K32" s="173">
        <f>'KK3.4'!L111</f>
        <v>3</v>
      </c>
      <c r="L32" s="174">
        <f t="shared" si="1"/>
        <v>3</v>
      </c>
      <c r="M32" s="175"/>
      <c r="N32" s="28" t="s">
        <v>169</v>
      </c>
    </row>
    <row r="33" spans="1:14">
      <c r="A33" s="78" t="s">
        <v>171</v>
      </c>
      <c r="B33" s="695" t="s">
        <v>697</v>
      </c>
      <c r="C33" s="695"/>
      <c r="D33" s="695"/>
      <c r="E33" s="29"/>
      <c r="F33" s="29"/>
      <c r="G33" s="30"/>
      <c r="H33" s="170">
        <f>H34</f>
        <v>3</v>
      </c>
      <c r="I33" s="170">
        <f t="shared" ref="I33:K33" si="7">I34</f>
        <v>3</v>
      </c>
      <c r="J33" s="170">
        <f t="shared" si="7"/>
        <v>3</v>
      </c>
      <c r="K33" s="170">
        <f t="shared" si="7"/>
        <v>3</v>
      </c>
      <c r="L33" s="178">
        <f>AVERAGE(H33:K33)</f>
        <v>3</v>
      </c>
      <c r="M33" s="172"/>
      <c r="N33" s="28"/>
    </row>
    <row r="34" spans="1:14" ht="31">
      <c r="A34" s="78" t="s">
        <v>171</v>
      </c>
      <c r="B34" s="70"/>
      <c r="C34" s="71">
        <v>1</v>
      </c>
      <c r="D34" s="70" t="s">
        <v>173</v>
      </c>
      <c r="E34" s="71" t="s">
        <v>134</v>
      </c>
      <c r="F34" s="33" t="s">
        <v>103</v>
      </c>
      <c r="G34" s="33" t="s">
        <v>103</v>
      </c>
      <c r="H34" s="173">
        <f>'KK3.1'!S67</f>
        <v>3</v>
      </c>
      <c r="I34" s="173">
        <f>'KK3.2'!L67</f>
        <v>3</v>
      </c>
      <c r="J34" s="173">
        <f>'KK3.3'!L67</f>
        <v>3</v>
      </c>
      <c r="K34" s="173">
        <f>'KK3.4'!L117</f>
        <v>3</v>
      </c>
      <c r="L34" s="179">
        <f t="shared" si="1"/>
        <v>3</v>
      </c>
      <c r="M34" s="175"/>
      <c r="N34" s="28"/>
    </row>
    <row r="35" spans="1:14">
      <c r="A35" s="78" t="s">
        <v>174</v>
      </c>
      <c r="B35" s="695" t="s">
        <v>175</v>
      </c>
      <c r="C35" s="695"/>
      <c r="D35" s="695"/>
      <c r="E35" s="29"/>
      <c r="F35" s="29"/>
      <c r="G35" s="30"/>
      <c r="H35" s="170">
        <f>AVERAGE(H36:H37)</f>
        <v>3</v>
      </c>
      <c r="I35" s="170">
        <f t="shared" ref="I35:K35" si="8">AVERAGE(I36:I37)</f>
        <v>3</v>
      </c>
      <c r="J35" s="170">
        <f t="shared" si="8"/>
        <v>3</v>
      </c>
      <c r="K35" s="170">
        <f t="shared" si="8"/>
        <v>3</v>
      </c>
      <c r="L35" s="178">
        <f>AVERAGE(H35:K35)</f>
        <v>3</v>
      </c>
      <c r="M35" s="172"/>
      <c r="N35" s="28"/>
    </row>
    <row r="36" spans="1:14" s="42" customFormat="1" ht="31">
      <c r="A36" s="78" t="s">
        <v>174</v>
      </c>
      <c r="B36" s="72"/>
      <c r="C36" s="72">
        <v>1</v>
      </c>
      <c r="D36" s="74" t="s">
        <v>176</v>
      </c>
      <c r="E36" s="71" t="s">
        <v>134</v>
      </c>
      <c r="F36" s="33" t="s">
        <v>103</v>
      </c>
      <c r="G36" s="33" t="s">
        <v>103</v>
      </c>
      <c r="H36" s="173">
        <f>'KK3.1'!S73</f>
        <v>3</v>
      </c>
      <c r="I36" s="173">
        <f>'KK3.2'!L73</f>
        <v>3</v>
      </c>
      <c r="J36" s="173">
        <f>'KK3.3'!L73</f>
        <v>3</v>
      </c>
      <c r="K36" s="173">
        <f>'KK3.4'!L123</f>
        <v>3</v>
      </c>
      <c r="L36" s="179">
        <f t="shared" si="1"/>
        <v>3</v>
      </c>
      <c r="M36" s="175"/>
    </row>
    <row r="37" spans="1:14" s="42" customFormat="1" ht="46.5">
      <c r="A37" s="78" t="s">
        <v>174</v>
      </c>
      <c r="B37" s="72"/>
      <c r="C37" s="72">
        <v>2</v>
      </c>
      <c r="D37" s="74" t="s">
        <v>177</v>
      </c>
      <c r="E37" s="71" t="s">
        <v>134</v>
      </c>
      <c r="F37" s="71" t="s">
        <v>135</v>
      </c>
      <c r="G37" s="37" t="s">
        <v>103</v>
      </c>
      <c r="H37" s="173">
        <f>'KK3.1'!S78</f>
        <v>3</v>
      </c>
      <c r="I37" s="173">
        <f>'KK3.2'!L78</f>
        <v>3</v>
      </c>
      <c r="J37" s="173">
        <f>'KK3.3'!L78</f>
        <v>3</v>
      </c>
      <c r="K37" s="173">
        <f>'KK3.4'!L128</f>
        <v>3</v>
      </c>
      <c r="L37" s="179">
        <f t="shared" si="1"/>
        <v>3</v>
      </c>
      <c r="M37" s="175"/>
      <c r="N37" s="42" t="s">
        <v>178</v>
      </c>
    </row>
    <row r="38" spans="1:14" s="42" customFormat="1">
      <c r="A38" s="78" t="s">
        <v>179</v>
      </c>
      <c r="B38" s="695" t="s">
        <v>180</v>
      </c>
      <c r="C38" s="695"/>
      <c r="D38" s="695"/>
      <c r="E38" s="29"/>
      <c r="F38" s="29"/>
      <c r="G38" s="29"/>
      <c r="H38" s="170">
        <f>AVERAGE(H39:H41)</f>
        <v>3</v>
      </c>
      <c r="I38" s="170">
        <v>3</v>
      </c>
      <c r="J38" s="170">
        <v>3</v>
      </c>
      <c r="K38" s="170">
        <v>3</v>
      </c>
      <c r="L38" s="178">
        <f>AVERAGE(H38:K38)</f>
        <v>3</v>
      </c>
      <c r="M38" s="172"/>
    </row>
    <row r="39" spans="1:14">
      <c r="A39" s="78" t="s">
        <v>179</v>
      </c>
      <c r="B39" s="70"/>
      <c r="C39" s="71">
        <v>1</v>
      </c>
      <c r="D39" s="70" t="s">
        <v>181</v>
      </c>
      <c r="E39" s="71" t="s">
        <v>134</v>
      </c>
      <c r="F39" s="71" t="s">
        <v>135</v>
      </c>
      <c r="G39" s="37" t="s">
        <v>103</v>
      </c>
      <c r="H39" s="173">
        <f>'KK3.1'!S84</f>
        <v>3</v>
      </c>
      <c r="I39" s="173">
        <f>'KK3.2'!L84</f>
        <v>3</v>
      </c>
      <c r="J39" s="173">
        <f>'KK3.3'!L84</f>
        <v>3</v>
      </c>
      <c r="K39" s="173">
        <f>'KK3.4'!L134</f>
        <v>3</v>
      </c>
      <c r="L39" s="180">
        <f t="shared" si="1"/>
        <v>3</v>
      </c>
      <c r="M39" s="175"/>
      <c r="N39" s="28" t="s">
        <v>182</v>
      </c>
    </row>
    <row r="40" spans="1:14" ht="31">
      <c r="A40" s="78" t="s">
        <v>179</v>
      </c>
      <c r="B40" s="70"/>
      <c r="C40" s="71">
        <v>2</v>
      </c>
      <c r="D40" s="70" t="s">
        <v>183</v>
      </c>
      <c r="E40" s="71" t="s">
        <v>134</v>
      </c>
      <c r="F40" s="71" t="s">
        <v>135</v>
      </c>
      <c r="G40" s="37" t="s">
        <v>103</v>
      </c>
      <c r="H40" s="173">
        <f>'KK3.1'!S89</f>
        <v>3</v>
      </c>
      <c r="I40" s="173">
        <f>'KK3.2'!L89</f>
        <v>3</v>
      </c>
      <c r="J40" s="173">
        <f>'KK3.3'!L89</f>
        <v>3</v>
      </c>
      <c r="K40" s="173">
        <f>'KK3.4'!L139</f>
        <v>3</v>
      </c>
      <c r="L40" s="180">
        <f t="shared" si="1"/>
        <v>3</v>
      </c>
      <c r="M40" s="175"/>
      <c r="N40" s="28" t="s">
        <v>184</v>
      </c>
    </row>
    <row r="41" spans="1:14" ht="31">
      <c r="A41" s="78" t="s">
        <v>179</v>
      </c>
      <c r="B41" s="70"/>
      <c r="C41" s="71">
        <v>3</v>
      </c>
      <c r="D41" s="70" t="s">
        <v>185</v>
      </c>
      <c r="E41" s="71" t="s">
        <v>134</v>
      </c>
      <c r="F41" s="71" t="s">
        <v>135</v>
      </c>
      <c r="G41" s="37" t="s">
        <v>103</v>
      </c>
      <c r="H41" s="173">
        <f>'KK3.1'!S94</f>
        <v>3</v>
      </c>
      <c r="I41" s="173">
        <f>'KK3.2'!L94</f>
        <v>3</v>
      </c>
      <c r="J41" s="173">
        <f>'KK3.3'!L94</f>
        <v>3</v>
      </c>
      <c r="K41" s="173">
        <f>'KK3.4'!L144</f>
        <v>3</v>
      </c>
      <c r="L41" s="174">
        <f t="shared" si="1"/>
        <v>3</v>
      </c>
      <c r="M41" s="175"/>
      <c r="N41" s="28" t="s">
        <v>184</v>
      </c>
    </row>
    <row r="42" spans="1:14">
      <c r="A42" s="78" t="s">
        <v>186</v>
      </c>
      <c r="B42" s="695" t="s">
        <v>187</v>
      </c>
      <c r="C42" s="695"/>
      <c r="D42" s="695"/>
      <c r="E42" s="29"/>
      <c r="F42" s="29"/>
      <c r="G42" s="29"/>
      <c r="H42" s="170">
        <f>AVERAGE(H43:H48)</f>
        <v>3</v>
      </c>
      <c r="I42" s="170">
        <f>AVERAGE(I43:I48)</f>
        <v>3</v>
      </c>
      <c r="J42" s="170">
        <f t="shared" ref="J42:K42" si="9">AVERAGE(J43:J48)</f>
        <v>3</v>
      </c>
      <c r="K42" s="170">
        <f t="shared" si="9"/>
        <v>3</v>
      </c>
      <c r="L42" s="178">
        <f>AVERAGE(H42:K42)</f>
        <v>3</v>
      </c>
      <c r="M42" s="172"/>
      <c r="N42" s="28"/>
    </row>
    <row r="43" spans="1:14">
      <c r="A43" s="78" t="s">
        <v>186</v>
      </c>
      <c r="B43" s="70"/>
      <c r="C43" s="71">
        <v>1</v>
      </c>
      <c r="D43" s="70" t="s">
        <v>188</v>
      </c>
      <c r="E43" s="71" t="s">
        <v>134</v>
      </c>
      <c r="F43" s="71" t="s">
        <v>135</v>
      </c>
      <c r="G43" s="37" t="s">
        <v>103</v>
      </c>
      <c r="H43" s="173">
        <f>'KK3.1'!S100</f>
        <v>3</v>
      </c>
      <c r="I43" s="173">
        <f>'KK3.2'!L100</f>
        <v>3</v>
      </c>
      <c r="J43" s="173">
        <f>'KK3.3'!L100</f>
        <v>3</v>
      </c>
      <c r="K43" s="173">
        <f>'KK3.4'!L150</f>
        <v>3</v>
      </c>
      <c r="L43" s="174">
        <f t="shared" si="1"/>
        <v>3</v>
      </c>
      <c r="M43" s="175"/>
      <c r="N43" s="28" t="s">
        <v>184</v>
      </c>
    </row>
    <row r="44" spans="1:14">
      <c r="A44" s="78" t="s">
        <v>186</v>
      </c>
      <c r="B44" s="70"/>
      <c r="C44" s="71">
        <v>2</v>
      </c>
      <c r="D44" s="70" t="s">
        <v>189</v>
      </c>
      <c r="E44" s="71" t="s">
        <v>134</v>
      </c>
      <c r="F44" s="71" t="s">
        <v>135</v>
      </c>
      <c r="G44" s="37" t="s">
        <v>103</v>
      </c>
      <c r="H44" s="173">
        <f>'KK3.1'!S105</f>
        <v>3</v>
      </c>
      <c r="I44" s="173">
        <f>'KK3.2'!L105</f>
        <v>3</v>
      </c>
      <c r="J44" s="173">
        <f>'KK3.3'!L105</f>
        <v>3</v>
      </c>
      <c r="K44" s="173">
        <f>'KK3.4'!L155</f>
        <v>3</v>
      </c>
      <c r="L44" s="174">
        <f t="shared" si="1"/>
        <v>3</v>
      </c>
      <c r="M44" s="175"/>
      <c r="N44" s="28" t="s">
        <v>184</v>
      </c>
    </row>
    <row r="45" spans="1:14" ht="31">
      <c r="A45" s="78" t="s">
        <v>186</v>
      </c>
      <c r="B45" s="70"/>
      <c r="C45" s="71">
        <v>3</v>
      </c>
      <c r="D45" s="70" t="s">
        <v>190</v>
      </c>
      <c r="E45" s="71" t="s">
        <v>134</v>
      </c>
      <c r="F45" s="71" t="s">
        <v>135</v>
      </c>
      <c r="G45" s="37" t="s">
        <v>103</v>
      </c>
      <c r="H45" s="173">
        <f>'KK3.1'!S110</f>
        <v>3</v>
      </c>
      <c r="I45" s="173">
        <f>'KK3.2'!L110</f>
        <v>3</v>
      </c>
      <c r="J45" s="173">
        <f>'KK3.3'!L110</f>
        <v>3</v>
      </c>
      <c r="K45" s="173">
        <f>'KK3.4'!L160</f>
        <v>3</v>
      </c>
      <c r="L45" s="180">
        <f t="shared" si="1"/>
        <v>3</v>
      </c>
      <c r="M45" s="175"/>
      <c r="N45" s="28" t="s">
        <v>184</v>
      </c>
    </row>
    <row r="46" spans="1:14">
      <c r="A46" s="78" t="s">
        <v>186</v>
      </c>
      <c r="B46" s="70"/>
      <c r="C46" s="71">
        <v>4</v>
      </c>
      <c r="D46" s="70" t="s">
        <v>191</v>
      </c>
      <c r="E46" s="71" t="s">
        <v>134</v>
      </c>
      <c r="F46" s="71" t="s">
        <v>135</v>
      </c>
      <c r="G46" s="37" t="s">
        <v>103</v>
      </c>
      <c r="H46" s="173">
        <f>'KK3.1'!S115</f>
        <v>3</v>
      </c>
      <c r="I46" s="173">
        <f>'KK3.2'!L115</f>
        <v>3</v>
      </c>
      <c r="J46" s="173">
        <f>'KK3.3'!L115</f>
        <v>3</v>
      </c>
      <c r="K46" s="173">
        <f>'KK3.4'!L165</f>
        <v>3</v>
      </c>
      <c r="L46" s="180">
        <f t="shared" si="1"/>
        <v>3</v>
      </c>
      <c r="M46" s="175"/>
      <c r="N46" s="28" t="s">
        <v>66</v>
      </c>
    </row>
    <row r="47" spans="1:14">
      <c r="A47" s="78" t="s">
        <v>186</v>
      </c>
      <c r="B47" s="70"/>
      <c r="C47" s="71">
        <v>5</v>
      </c>
      <c r="D47" s="70" t="s">
        <v>192</v>
      </c>
      <c r="E47" s="71" t="s">
        <v>134</v>
      </c>
      <c r="F47" s="71" t="s">
        <v>135</v>
      </c>
      <c r="G47" s="37" t="s">
        <v>103</v>
      </c>
      <c r="H47" s="173">
        <f>'KK3.1'!S120</f>
        <v>3</v>
      </c>
      <c r="I47" s="173">
        <f>'KK3.2'!L120</f>
        <v>3</v>
      </c>
      <c r="J47" s="173">
        <f>'KK3.3'!L120</f>
        <v>3</v>
      </c>
      <c r="K47" s="173">
        <f>'KK3.4'!L170</f>
        <v>3</v>
      </c>
      <c r="L47" s="174">
        <f t="shared" si="1"/>
        <v>3</v>
      </c>
      <c r="M47" s="175"/>
      <c r="N47" s="28" t="s">
        <v>66</v>
      </c>
    </row>
    <row r="48" spans="1:14" ht="31">
      <c r="A48" s="78"/>
      <c r="B48" s="70"/>
      <c r="C48" s="71">
        <v>6</v>
      </c>
      <c r="D48" s="70" t="s">
        <v>193</v>
      </c>
      <c r="E48" s="71" t="s">
        <v>134</v>
      </c>
      <c r="F48" s="71" t="s">
        <v>103</v>
      </c>
      <c r="G48" s="37" t="s">
        <v>51</v>
      </c>
      <c r="H48" s="176"/>
      <c r="I48" s="176"/>
      <c r="J48" s="177"/>
      <c r="K48" s="173">
        <f>'KK3.4'!L175</f>
        <v>3</v>
      </c>
      <c r="L48" s="174">
        <f t="shared" si="1"/>
        <v>3</v>
      </c>
      <c r="M48" s="175"/>
      <c r="N48" s="28"/>
    </row>
    <row r="49" spans="1:14">
      <c r="A49" s="78" t="s">
        <v>194</v>
      </c>
      <c r="B49" s="695" t="s">
        <v>195</v>
      </c>
      <c r="C49" s="695"/>
      <c r="D49" s="695"/>
      <c r="E49" s="29"/>
      <c r="F49" s="29"/>
      <c r="G49" s="29"/>
      <c r="H49" s="170">
        <f>H50</f>
        <v>3</v>
      </c>
      <c r="I49" s="170">
        <f t="shared" ref="I49:K69" si="10">I50</f>
        <v>3</v>
      </c>
      <c r="J49" s="170">
        <f t="shared" si="10"/>
        <v>3</v>
      </c>
      <c r="K49" s="170">
        <f t="shared" si="10"/>
        <v>3</v>
      </c>
      <c r="L49" s="178">
        <f>AVERAGE(H49:K49)</f>
        <v>3</v>
      </c>
      <c r="M49" s="172"/>
      <c r="N49" s="28"/>
    </row>
    <row r="50" spans="1:14" ht="62">
      <c r="A50" s="78" t="s">
        <v>194</v>
      </c>
      <c r="B50" s="70"/>
      <c r="C50" s="71">
        <v>1</v>
      </c>
      <c r="D50" s="70" t="s">
        <v>196</v>
      </c>
      <c r="E50" s="71" t="s">
        <v>134</v>
      </c>
      <c r="F50" s="71" t="s">
        <v>103</v>
      </c>
      <c r="G50" s="36" t="s">
        <v>103</v>
      </c>
      <c r="H50" s="173">
        <f>'KK3.1'!S126</f>
        <v>3</v>
      </c>
      <c r="I50" s="173">
        <f>'KK3.2'!L126</f>
        <v>3</v>
      </c>
      <c r="J50" s="173">
        <f>'KK3.3'!L126</f>
        <v>3</v>
      </c>
      <c r="K50" s="173">
        <f>'KK3.4'!L181</f>
        <v>3</v>
      </c>
      <c r="L50" s="174">
        <f t="shared" si="1"/>
        <v>3</v>
      </c>
      <c r="M50" s="175"/>
      <c r="N50" s="28"/>
    </row>
    <row r="51" spans="1:14">
      <c r="A51" s="78" t="s">
        <v>197</v>
      </c>
      <c r="B51" s="695" t="s">
        <v>198</v>
      </c>
      <c r="C51" s="695"/>
      <c r="D51" s="695"/>
      <c r="E51" s="29"/>
      <c r="F51" s="29"/>
      <c r="G51" s="29"/>
      <c r="H51" s="170">
        <f>H52</f>
        <v>3</v>
      </c>
      <c r="I51" s="170">
        <f t="shared" si="10"/>
        <v>3</v>
      </c>
      <c r="J51" s="170">
        <f t="shared" si="10"/>
        <v>3</v>
      </c>
      <c r="K51" s="170">
        <f t="shared" si="10"/>
        <v>3</v>
      </c>
      <c r="L51" s="178">
        <f>AVERAGE(H51:K51)</f>
        <v>3</v>
      </c>
      <c r="M51" s="172"/>
      <c r="N51" s="28"/>
    </row>
    <row r="52" spans="1:14" ht="31">
      <c r="A52" s="78" t="s">
        <v>197</v>
      </c>
      <c r="B52" s="70"/>
      <c r="C52" s="71">
        <v>1</v>
      </c>
      <c r="D52" s="70" t="s">
        <v>199</v>
      </c>
      <c r="E52" s="71" t="s">
        <v>134</v>
      </c>
      <c r="F52" s="71" t="s">
        <v>103</v>
      </c>
      <c r="G52" s="36" t="s">
        <v>103</v>
      </c>
      <c r="H52" s="173">
        <f>'KK3.1'!S132</f>
        <v>3</v>
      </c>
      <c r="I52" s="173">
        <f>'KK3.2'!L132</f>
        <v>3</v>
      </c>
      <c r="J52" s="173">
        <f>'KK3.3'!L132</f>
        <v>3</v>
      </c>
      <c r="K52" s="173">
        <f>'KK3.4'!L187</f>
        <v>3</v>
      </c>
      <c r="L52" s="174">
        <f t="shared" si="1"/>
        <v>3</v>
      </c>
      <c r="M52" s="175"/>
      <c r="N52" s="28"/>
    </row>
    <row r="53" spans="1:14">
      <c r="A53" s="78" t="s">
        <v>200</v>
      </c>
      <c r="B53" s="695" t="s">
        <v>201</v>
      </c>
      <c r="C53" s="695"/>
      <c r="D53" s="695"/>
      <c r="E53" s="29"/>
      <c r="F53" s="29"/>
      <c r="G53" s="29"/>
      <c r="H53" s="170">
        <f>H54</f>
        <v>3</v>
      </c>
      <c r="I53" s="170">
        <f t="shared" si="10"/>
        <v>3</v>
      </c>
      <c r="J53" s="170">
        <f t="shared" si="10"/>
        <v>3</v>
      </c>
      <c r="K53" s="170">
        <f t="shared" si="10"/>
        <v>3</v>
      </c>
      <c r="L53" s="178">
        <f>AVERAGE(H53:K53)</f>
        <v>3</v>
      </c>
      <c r="M53" s="172"/>
      <c r="N53" s="28"/>
    </row>
    <row r="54" spans="1:14" ht="46.5">
      <c r="A54" s="78" t="s">
        <v>200</v>
      </c>
      <c r="B54" s="70"/>
      <c r="C54" s="71">
        <v>1</v>
      </c>
      <c r="D54" s="70" t="s">
        <v>202</v>
      </c>
      <c r="E54" s="71" t="s">
        <v>134</v>
      </c>
      <c r="F54" s="71" t="s">
        <v>103</v>
      </c>
      <c r="G54" s="36" t="s">
        <v>103</v>
      </c>
      <c r="H54" s="173">
        <f>'KK3.1'!S138</f>
        <v>3</v>
      </c>
      <c r="I54" s="173">
        <f>'KK3.2'!L138</f>
        <v>3</v>
      </c>
      <c r="J54" s="173">
        <f>'KK3.3'!L138</f>
        <v>3</v>
      </c>
      <c r="K54" s="173">
        <f>'KK3.4'!L193</f>
        <v>3</v>
      </c>
      <c r="L54" s="174">
        <f t="shared" si="1"/>
        <v>3</v>
      </c>
      <c r="M54" s="175"/>
      <c r="N54" s="28"/>
    </row>
    <row r="55" spans="1:14">
      <c r="A55" s="78" t="s">
        <v>203</v>
      </c>
      <c r="B55" s="695" t="s">
        <v>204</v>
      </c>
      <c r="C55" s="695"/>
      <c r="D55" s="695"/>
      <c r="E55" s="29"/>
      <c r="F55" s="29"/>
      <c r="G55" s="29"/>
      <c r="H55" s="170">
        <f>H56</f>
        <v>3</v>
      </c>
      <c r="I55" s="170">
        <f t="shared" si="10"/>
        <v>3</v>
      </c>
      <c r="J55" s="170">
        <f t="shared" si="10"/>
        <v>3</v>
      </c>
      <c r="K55" s="170">
        <f t="shared" si="10"/>
        <v>3</v>
      </c>
      <c r="L55" s="178">
        <f>AVERAGE(H55:K55)</f>
        <v>3</v>
      </c>
      <c r="M55" s="172"/>
      <c r="N55" s="28"/>
    </row>
    <row r="56" spans="1:14" ht="46.5">
      <c r="A56" s="78" t="s">
        <v>203</v>
      </c>
      <c r="B56" s="70"/>
      <c r="C56" s="71">
        <v>1</v>
      </c>
      <c r="D56" s="70" t="s">
        <v>205</v>
      </c>
      <c r="E56" s="71" t="s">
        <v>134</v>
      </c>
      <c r="F56" s="71" t="s">
        <v>103</v>
      </c>
      <c r="G56" s="36" t="s">
        <v>103</v>
      </c>
      <c r="H56" s="173">
        <f>'KK3.1'!S144</f>
        <v>3</v>
      </c>
      <c r="I56" s="173">
        <f>'KK3.2'!L144</f>
        <v>3</v>
      </c>
      <c r="J56" s="173">
        <f>'KK3.3'!L144</f>
        <v>3</v>
      </c>
      <c r="K56" s="173">
        <f>'KK3.4'!L199</f>
        <v>3</v>
      </c>
      <c r="L56" s="174">
        <f t="shared" si="1"/>
        <v>3</v>
      </c>
      <c r="M56" s="175"/>
      <c r="N56" s="28"/>
    </row>
    <row r="57" spans="1:14">
      <c r="A57" s="78" t="s">
        <v>206</v>
      </c>
      <c r="B57" s="695" t="s">
        <v>207</v>
      </c>
      <c r="C57" s="695"/>
      <c r="D57" s="695"/>
      <c r="E57" s="29"/>
      <c r="F57" s="29"/>
      <c r="G57" s="29"/>
      <c r="H57" s="170">
        <f>H58</f>
        <v>3</v>
      </c>
      <c r="I57" s="170">
        <f t="shared" si="10"/>
        <v>3</v>
      </c>
      <c r="J57" s="170">
        <f t="shared" si="10"/>
        <v>3</v>
      </c>
      <c r="K57" s="170">
        <f t="shared" si="10"/>
        <v>3</v>
      </c>
      <c r="L57" s="178">
        <f>AVERAGE(H57:K57)</f>
        <v>3</v>
      </c>
      <c r="M57" s="172"/>
      <c r="N57" s="28"/>
    </row>
    <row r="58" spans="1:14" ht="62">
      <c r="A58" s="78" t="s">
        <v>206</v>
      </c>
      <c r="B58" s="43"/>
      <c r="C58" s="44">
        <v>1</v>
      </c>
      <c r="D58" s="43" t="s">
        <v>208</v>
      </c>
      <c r="E58" s="71" t="s">
        <v>134</v>
      </c>
      <c r="F58" s="33" t="s">
        <v>103</v>
      </c>
      <c r="G58" s="33" t="s">
        <v>103</v>
      </c>
      <c r="H58" s="173">
        <f>'KK3.1'!S150</f>
        <v>3</v>
      </c>
      <c r="I58" s="173">
        <f>'KK3.2'!L150</f>
        <v>3</v>
      </c>
      <c r="J58" s="173">
        <f>'KK3.3'!L150</f>
        <v>3</v>
      </c>
      <c r="K58" s="173">
        <f>'KK3.4'!L205</f>
        <v>3</v>
      </c>
      <c r="L58" s="174">
        <f t="shared" si="1"/>
        <v>3</v>
      </c>
      <c r="M58" s="175"/>
      <c r="N58" s="28"/>
    </row>
    <row r="59" spans="1:14">
      <c r="A59" s="78" t="s">
        <v>209</v>
      </c>
      <c r="B59" s="695" t="s">
        <v>210</v>
      </c>
      <c r="C59" s="695"/>
      <c r="D59" s="695"/>
      <c r="E59" s="29"/>
      <c r="F59" s="29"/>
      <c r="G59" s="29"/>
      <c r="H59" s="170">
        <f>H60</f>
        <v>3</v>
      </c>
      <c r="I59" s="170">
        <f t="shared" si="10"/>
        <v>3</v>
      </c>
      <c r="J59" s="170">
        <f t="shared" si="10"/>
        <v>3</v>
      </c>
      <c r="K59" s="170">
        <f t="shared" si="10"/>
        <v>3</v>
      </c>
      <c r="L59" s="178">
        <f>AVERAGE(H59:K59)</f>
        <v>3</v>
      </c>
      <c r="M59" s="172"/>
      <c r="N59" s="28"/>
    </row>
    <row r="60" spans="1:14" ht="31">
      <c r="A60" s="78" t="s">
        <v>209</v>
      </c>
      <c r="B60" s="70"/>
      <c r="C60" s="71">
        <v>1</v>
      </c>
      <c r="D60" s="70" t="s">
        <v>211</v>
      </c>
      <c r="E60" s="71" t="s">
        <v>134</v>
      </c>
      <c r="F60" s="33" t="s">
        <v>103</v>
      </c>
      <c r="G60" s="33" t="s">
        <v>103</v>
      </c>
      <c r="H60" s="173">
        <f>'KK3.1'!S156</f>
        <v>3</v>
      </c>
      <c r="I60" s="173">
        <f>'KK3.2'!L156</f>
        <v>3</v>
      </c>
      <c r="J60" s="173">
        <f>'KK3.3'!L156</f>
        <v>3</v>
      </c>
      <c r="K60" s="173">
        <f>'KK3.4'!L211</f>
        <v>3</v>
      </c>
      <c r="L60" s="174">
        <f t="shared" si="1"/>
        <v>3</v>
      </c>
      <c r="M60" s="175"/>
      <c r="N60" s="28"/>
    </row>
    <row r="61" spans="1:14">
      <c r="A61" s="78" t="s">
        <v>212</v>
      </c>
      <c r="B61" s="695" t="s">
        <v>213</v>
      </c>
      <c r="C61" s="695"/>
      <c r="D61" s="695"/>
      <c r="E61" s="29"/>
      <c r="F61" s="29"/>
      <c r="G61" s="29"/>
      <c r="H61" s="170">
        <f>H62</f>
        <v>3</v>
      </c>
      <c r="I61" s="170">
        <f t="shared" si="10"/>
        <v>3</v>
      </c>
      <c r="J61" s="170">
        <f t="shared" si="10"/>
        <v>3</v>
      </c>
      <c r="K61" s="170">
        <f t="shared" si="10"/>
        <v>3</v>
      </c>
      <c r="L61" s="178">
        <f>AVERAGE(H61:K61)</f>
        <v>3</v>
      </c>
      <c r="M61" s="172"/>
      <c r="N61" s="28"/>
    </row>
    <row r="62" spans="1:14" ht="46.5">
      <c r="A62" s="78" t="s">
        <v>212</v>
      </c>
      <c r="B62" s="70"/>
      <c r="C62" s="71">
        <v>1</v>
      </c>
      <c r="D62" s="70" t="s">
        <v>214</v>
      </c>
      <c r="E62" s="71" t="s">
        <v>134</v>
      </c>
      <c r="F62" s="33" t="s">
        <v>103</v>
      </c>
      <c r="G62" s="33" t="s">
        <v>103</v>
      </c>
      <c r="H62" s="173">
        <f>'KK3.1'!S162</f>
        <v>3</v>
      </c>
      <c r="I62" s="173">
        <f>'KK3.2'!L162</f>
        <v>3</v>
      </c>
      <c r="J62" s="173">
        <f>'KK3.3'!L162</f>
        <v>3</v>
      </c>
      <c r="K62" s="173">
        <f>'KK3.4'!L217</f>
        <v>3</v>
      </c>
      <c r="L62" s="174">
        <f t="shared" si="1"/>
        <v>3</v>
      </c>
      <c r="M62" s="175"/>
      <c r="N62" s="28"/>
    </row>
    <row r="63" spans="1:14">
      <c r="A63" s="78" t="s">
        <v>215</v>
      </c>
      <c r="B63" s="695" t="s">
        <v>216</v>
      </c>
      <c r="C63" s="695"/>
      <c r="D63" s="695"/>
      <c r="E63" s="29"/>
      <c r="F63" s="29"/>
      <c r="G63" s="29"/>
      <c r="H63" s="170">
        <f>H64</f>
        <v>3</v>
      </c>
      <c r="I63" s="170">
        <f t="shared" si="10"/>
        <v>3</v>
      </c>
      <c r="J63" s="170">
        <f t="shared" si="10"/>
        <v>3</v>
      </c>
      <c r="K63" s="170">
        <f t="shared" si="10"/>
        <v>3</v>
      </c>
      <c r="L63" s="178">
        <f>AVERAGE(H63:K63)</f>
        <v>3</v>
      </c>
      <c r="M63" s="172"/>
      <c r="N63" s="28"/>
    </row>
    <row r="64" spans="1:14" ht="46.5">
      <c r="A64" s="78" t="s">
        <v>215</v>
      </c>
      <c r="B64" s="70"/>
      <c r="C64" s="71">
        <v>1</v>
      </c>
      <c r="D64" s="70" t="s">
        <v>217</v>
      </c>
      <c r="E64" s="71" t="s">
        <v>134</v>
      </c>
      <c r="F64" s="33" t="s">
        <v>103</v>
      </c>
      <c r="G64" s="33" t="s">
        <v>103</v>
      </c>
      <c r="H64" s="173">
        <f>'KK3.1'!S168</f>
        <v>3</v>
      </c>
      <c r="I64" s="173">
        <f>'KK3.2'!L168</f>
        <v>3</v>
      </c>
      <c r="J64" s="173">
        <f>'KK3.3'!L168</f>
        <v>3</v>
      </c>
      <c r="K64" s="173">
        <f>'KK3.4'!L223</f>
        <v>3</v>
      </c>
      <c r="L64" s="174">
        <f t="shared" si="1"/>
        <v>3</v>
      </c>
      <c r="M64" s="175"/>
      <c r="N64" s="28"/>
    </row>
    <row r="65" spans="1:14">
      <c r="A65" s="78" t="s">
        <v>218</v>
      </c>
      <c r="B65" s="695" t="s">
        <v>219</v>
      </c>
      <c r="C65" s="695"/>
      <c r="D65" s="695"/>
      <c r="E65" s="29"/>
      <c r="F65" s="29"/>
      <c r="G65" s="29"/>
      <c r="H65" s="170">
        <f>H66</f>
        <v>3</v>
      </c>
      <c r="I65" s="170">
        <f t="shared" si="10"/>
        <v>3</v>
      </c>
      <c r="J65" s="170">
        <f t="shared" si="10"/>
        <v>3</v>
      </c>
      <c r="K65" s="170">
        <f t="shared" si="10"/>
        <v>3</v>
      </c>
      <c r="L65" s="178">
        <f>AVERAGE(H65:K65)</f>
        <v>3</v>
      </c>
      <c r="M65" s="172"/>
      <c r="N65" s="28"/>
    </row>
    <row r="66" spans="1:14" ht="31">
      <c r="A66" s="78" t="s">
        <v>218</v>
      </c>
      <c r="B66" s="70"/>
      <c r="C66" s="71">
        <v>1</v>
      </c>
      <c r="D66" s="70" t="s">
        <v>220</v>
      </c>
      <c r="E66" s="71" t="s">
        <v>134</v>
      </c>
      <c r="F66" s="33" t="s">
        <v>103</v>
      </c>
      <c r="G66" s="33" t="s">
        <v>103</v>
      </c>
      <c r="H66" s="173">
        <f>'KK3.1'!S174</f>
        <v>3</v>
      </c>
      <c r="I66" s="173">
        <f>'KK3.2'!L174</f>
        <v>3</v>
      </c>
      <c r="J66" s="173">
        <f>'KK3.3'!L174</f>
        <v>3</v>
      </c>
      <c r="K66" s="173">
        <f>'KK3.4'!L229</f>
        <v>3</v>
      </c>
      <c r="L66" s="174">
        <f t="shared" si="1"/>
        <v>3</v>
      </c>
      <c r="M66" s="175"/>
      <c r="N66" s="28"/>
    </row>
    <row r="67" spans="1:14">
      <c r="A67" s="78" t="s">
        <v>221</v>
      </c>
      <c r="B67" s="695" t="s">
        <v>222</v>
      </c>
      <c r="C67" s="695"/>
      <c r="D67" s="695"/>
      <c r="E67" s="29"/>
      <c r="F67" s="29"/>
      <c r="G67" s="29"/>
      <c r="H67" s="170">
        <f>H68</f>
        <v>3</v>
      </c>
      <c r="I67" s="170">
        <f t="shared" si="10"/>
        <v>3</v>
      </c>
      <c r="J67" s="170">
        <f t="shared" si="10"/>
        <v>3</v>
      </c>
      <c r="K67" s="170">
        <f t="shared" si="10"/>
        <v>3</v>
      </c>
      <c r="L67" s="178">
        <f>AVERAGE(H67:K67)</f>
        <v>3</v>
      </c>
      <c r="M67" s="172"/>
      <c r="N67" s="28"/>
    </row>
    <row r="68" spans="1:14" ht="46.5">
      <c r="A68" s="78" t="s">
        <v>221</v>
      </c>
      <c r="B68" s="70"/>
      <c r="C68" s="71">
        <v>1</v>
      </c>
      <c r="D68" s="70" t="s">
        <v>223</v>
      </c>
      <c r="E68" s="71" t="s">
        <v>134</v>
      </c>
      <c r="F68" s="33" t="s">
        <v>103</v>
      </c>
      <c r="G68" s="33" t="s">
        <v>103</v>
      </c>
      <c r="H68" s="173">
        <f>'KK3.1'!S180</f>
        <v>3</v>
      </c>
      <c r="I68" s="173">
        <f>'KK3.2'!L180</f>
        <v>3</v>
      </c>
      <c r="J68" s="173">
        <f>'KK3.3'!L180</f>
        <v>3</v>
      </c>
      <c r="K68" s="173">
        <f>'KK3.4'!L235</f>
        <v>3</v>
      </c>
      <c r="L68" s="174">
        <f t="shared" ref="L68:L85" si="11">AVERAGE(H68:K68)</f>
        <v>3</v>
      </c>
      <c r="M68" s="175"/>
      <c r="N68" s="28"/>
    </row>
    <row r="69" spans="1:14">
      <c r="A69" s="78" t="s">
        <v>224</v>
      </c>
      <c r="B69" s="695" t="s">
        <v>225</v>
      </c>
      <c r="C69" s="695"/>
      <c r="D69" s="695"/>
      <c r="E69" s="29"/>
      <c r="F69" s="29"/>
      <c r="G69" s="29"/>
      <c r="H69" s="170">
        <f>H70</f>
        <v>3</v>
      </c>
      <c r="I69" s="170">
        <f t="shared" si="10"/>
        <v>3</v>
      </c>
      <c r="J69" s="170">
        <f t="shared" si="10"/>
        <v>3</v>
      </c>
      <c r="K69" s="170">
        <f t="shared" si="10"/>
        <v>3</v>
      </c>
      <c r="L69" s="178">
        <f>AVERAGE(H69:K69)</f>
        <v>3</v>
      </c>
      <c r="M69" s="172"/>
      <c r="N69" s="28"/>
    </row>
    <row r="70" spans="1:14" ht="62">
      <c r="A70" s="78" t="s">
        <v>224</v>
      </c>
      <c r="B70" s="70"/>
      <c r="C70" s="71">
        <v>1</v>
      </c>
      <c r="D70" s="70" t="s">
        <v>226</v>
      </c>
      <c r="E70" s="71" t="s">
        <v>134</v>
      </c>
      <c r="F70" s="33" t="s">
        <v>103</v>
      </c>
      <c r="G70" s="33" t="s">
        <v>103</v>
      </c>
      <c r="H70" s="173">
        <f>'KK3.1'!S186</f>
        <v>3</v>
      </c>
      <c r="I70" s="173">
        <f>'KK3.2'!L186</f>
        <v>3</v>
      </c>
      <c r="J70" s="173">
        <f>'KK3.3'!L186</f>
        <v>3</v>
      </c>
      <c r="K70" s="173">
        <f>'KK3.4'!L241</f>
        <v>3</v>
      </c>
      <c r="L70" s="174">
        <f t="shared" si="11"/>
        <v>3</v>
      </c>
      <c r="M70" s="175"/>
      <c r="N70" s="28"/>
    </row>
    <row r="71" spans="1:14">
      <c r="A71" s="78" t="s">
        <v>227</v>
      </c>
      <c r="B71" s="695" t="s">
        <v>228</v>
      </c>
      <c r="C71" s="695"/>
      <c r="D71" s="695"/>
      <c r="E71" s="29"/>
      <c r="F71" s="29"/>
      <c r="G71" s="29"/>
      <c r="H71" s="170">
        <f>AVERAGE(H72:H76)</f>
        <v>3</v>
      </c>
      <c r="I71" s="170">
        <f>AVERAGE(I72:I76)</f>
        <v>3</v>
      </c>
      <c r="J71" s="170">
        <f>AVERAGE(J72:J76)</f>
        <v>3</v>
      </c>
      <c r="K71" s="170">
        <f>AVERAGE(K72:K76)</f>
        <v>3</v>
      </c>
      <c r="L71" s="178">
        <f>AVERAGE(H71:K71)</f>
        <v>3</v>
      </c>
      <c r="M71" s="172"/>
      <c r="N71" s="28"/>
    </row>
    <row r="72" spans="1:14" ht="31">
      <c r="A72" s="78" t="s">
        <v>227</v>
      </c>
      <c r="B72" s="70"/>
      <c r="C72" s="71">
        <v>1</v>
      </c>
      <c r="D72" s="70" t="s">
        <v>229</v>
      </c>
      <c r="E72" s="71" t="s">
        <v>134</v>
      </c>
      <c r="F72" s="33" t="s">
        <v>103</v>
      </c>
      <c r="G72" s="33" t="s">
        <v>103</v>
      </c>
      <c r="H72" s="173">
        <f>'KK3.1'!S192</f>
        <v>3</v>
      </c>
      <c r="I72" s="173">
        <f>'KK3.2'!L192</f>
        <v>3</v>
      </c>
      <c r="J72" s="173">
        <f>'KK3.3'!L192</f>
        <v>3</v>
      </c>
      <c r="K72" s="173">
        <f>'KK3.4'!L247</f>
        <v>3</v>
      </c>
      <c r="L72" s="174">
        <f t="shared" si="11"/>
        <v>3</v>
      </c>
      <c r="M72" s="175"/>
      <c r="N72" s="28"/>
    </row>
    <row r="73" spans="1:14">
      <c r="A73" s="78" t="s">
        <v>227</v>
      </c>
      <c r="B73" s="70"/>
      <c r="C73" s="71">
        <v>2</v>
      </c>
      <c r="D73" s="70" t="s">
        <v>230</v>
      </c>
      <c r="E73" s="71" t="s">
        <v>134</v>
      </c>
      <c r="F73" s="71" t="s">
        <v>135</v>
      </c>
      <c r="G73" s="37" t="s">
        <v>103</v>
      </c>
      <c r="H73" s="173">
        <f>'KK3.1'!S197</f>
        <v>3</v>
      </c>
      <c r="I73" s="173">
        <f>'KK3.2'!L197</f>
        <v>3</v>
      </c>
      <c r="J73" s="173">
        <f>'KK3.3'!L197</f>
        <v>3</v>
      </c>
      <c r="K73" s="173">
        <f>'KK3.4'!L252</f>
        <v>3</v>
      </c>
      <c r="L73" s="174">
        <f t="shared" si="11"/>
        <v>3</v>
      </c>
      <c r="M73" s="175"/>
      <c r="N73" s="28" t="s">
        <v>153</v>
      </c>
    </row>
    <row r="74" spans="1:14">
      <c r="A74" s="78" t="s">
        <v>227</v>
      </c>
      <c r="B74" s="70"/>
      <c r="C74" s="71">
        <v>3</v>
      </c>
      <c r="D74" s="70" t="s">
        <v>231</v>
      </c>
      <c r="E74" s="71" t="s">
        <v>134</v>
      </c>
      <c r="F74" s="71" t="s">
        <v>135</v>
      </c>
      <c r="G74" s="37" t="s">
        <v>103</v>
      </c>
      <c r="H74" s="173">
        <f>'KK3.1'!S202</f>
        <v>3</v>
      </c>
      <c r="I74" s="173">
        <f>'KK3.2'!L202</f>
        <v>3</v>
      </c>
      <c r="J74" s="173">
        <f>'KK3.3'!L202</f>
        <v>3</v>
      </c>
      <c r="K74" s="173">
        <f>'KK3.4'!L257</f>
        <v>3</v>
      </c>
      <c r="L74" s="180">
        <f t="shared" si="11"/>
        <v>3</v>
      </c>
      <c r="M74" s="175"/>
      <c r="N74" s="28" t="s">
        <v>184</v>
      </c>
    </row>
    <row r="75" spans="1:14" ht="31">
      <c r="A75" s="78" t="s">
        <v>227</v>
      </c>
      <c r="B75" s="70"/>
      <c r="C75" s="71">
        <v>4</v>
      </c>
      <c r="D75" s="70" t="s">
        <v>232</v>
      </c>
      <c r="E75" s="71" t="s">
        <v>134</v>
      </c>
      <c r="F75" s="71" t="s">
        <v>135</v>
      </c>
      <c r="G75" s="37" t="s">
        <v>103</v>
      </c>
      <c r="H75" s="173">
        <f>'KK3.1'!S207</f>
        <v>3</v>
      </c>
      <c r="I75" s="173">
        <f>'KK3.2'!L207</f>
        <v>3</v>
      </c>
      <c r="J75" s="173">
        <f>'KK3.3'!L207</f>
        <v>3</v>
      </c>
      <c r="K75" s="173">
        <f>'KK3.4'!L262</f>
        <v>3</v>
      </c>
      <c r="L75" s="174">
        <f t="shared" si="11"/>
        <v>3</v>
      </c>
      <c r="M75" s="175"/>
      <c r="N75" s="28" t="s">
        <v>184</v>
      </c>
    </row>
    <row r="76" spans="1:14" ht="46.5">
      <c r="A76" s="78"/>
      <c r="B76" s="70"/>
      <c r="C76" s="71">
        <v>5</v>
      </c>
      <c r="D76" s="70" t="s">
        <v>233</v>
      </c>
      <c r="E76" s="71" t="s">
        <v>134</v>
      </c>
      <c r="F76" s="71" t="s">
        <v>103</v>
      </c>
      <c r="G76" s="37" t="s">
        <v>51</v>
      </c>
      <c r="H76" s="176"/>
      <c r="I76" s="176"/>
      <c r="J76" s="177"/>
      <c r="K76" s="173">
        <f>'KK3.4'!L267</f>
        <v>3</v>
      </c>
      <c r="L76" s="174">
        <f t="shared" si="11"/>
        <v>3</v>
      </c>
      <c r="M76" s="175"/>
      <c r="N76" s="28"/>
    </row>
    <row r="77" spans="1:14">
      <c r="A77" s="78" t="s">
        <v>234</v>
      </c>
      <c r="B77" s="695" t="s">
        <v>235</v>
      </c>
      <c r="C77" s="695"/>
      <c r="D77" s="695"/>
      <c r="E77" s="29"/>
      <c r="F77" s="29"/>
      <c r="G77" s="29"/>
      <c r="H77" s="170">
        <f>H78</f>
        <v>3</v>
      </c>
      <c r="I77" s="170">
        <f t="shared" ref="I77:K77" si="12">I78</f>
        <v>3</v>
      </c>
      <c r="J77" s="170">
        <f t="shared" si="12"/>
        <v>3</v>
      </c>
      <c r="K77" s="170">
        <f t="shared" si="12"/>
        <v>3</v>
      </c>
      <c r="L77" s="178">
        <f>AVERAGE(H77:K77)</f>
        <v>3</v>
      </c>
      <c r="M77" s="172"/>
      <c r="N77" s="28"/>
    </row>
    <row r="78" spans="1:14">
      <c r="A78" s="78" t="s">
        <v>234</v>
      </c>
      <c r="B78" s="70"/>
      <c r="C78" s="71">
        <v>1</v>
      </c>
      <c r="D78" s="70" t="s">
        <v>236</v>
      </c>
      <c r="E78" s="71" t="s">
        <v>134</v>
      </c>
      <c r="F78" s="37" t="s">
        <v>103</v>
      </c>
      <c r="G78" s="37" t="s">
        <v>103</v>
      </c>
      <c r="H78" s="173">
        <f>'KK3.1'!S213</f>
        <v>3</v>
      </c>
      <c r="I78" s="173">
        <f>'KK3.2'!L213</f>
        <v>3</v>
      </c>
      <c r="J78" s="173">
        <f>'KK3.3'!L213</f>
        <v>3</v>
      </c>
      <c r="K78" s="173">
        <f>'KK3.4'!L273</f>
        <v>3</v>
      </c>
      <c r="L78" s="174">
        <f t="shared" si="11"/>
        <v>3</v>
      </c>
      <c r="M78" s="175"/>
      <c r="N78" s="28"/>
    </row>
    <row r="79" spans="1:14">
      <c r="A79" s="78" t="s">
        <v>237</v>
      </c>
      <c r="B79" s="695" t="s">
        <v>238</v>
      </c>
      <c r="C79" s="695"/>
      <c r="D79" s="695"/>
      <c r="E79" s="29"/>
      <c r="F79" s="29"/>
      <c r="G79" s="29"/>
      <c r="H79" s="170">
        <f>AVERAGE(H80:H82)</f>
        <v>3</v>
      </c>
      <c r="I79" s="170">
        <f t="shared" ref="I79:K79" si="13">AVERAGE(I80:I82)</f>
        <v>3</v>
      </c>
      <c r="J79" s="170">
        <f t="shared" si="13"/>
        <v>3</v>
      </c>
      <c r="K79" s="170">
        <f t="shared" si="13"/>
        <v>3</v>
      </c>
      <c r="L79" s="178">
        <f>AVERAGE(H79:K79)</f>
        <v>3</v>
      </c>
      <c r="M79" s="172"/>
      <c r="N79" s="28"/>
    </row>
    <row r="80" spans="1:14" ht="62">
      <c r="A80" s="78" t="s">
        <v>237</v>
      </c>
      <c r="B80" s="70"/>
      <c r="C80" s="71">
        <v>1</v>
      </c>
      <c r="D80" s="70" t="s">
        <v>239</v>
      </c>
      <c r="E80" s="71" t="s">
        <v>134</v>
      </c>
      <c r="F80" s="37" t="s">
        <v>103</v>
      </c>
      <c r="G80" s="37" t="s">
        <v>103</v>
      </c>
      <c r="H80" s="173">
        <f>'KK3.1'!S219</f>
        <v>3</v>
      </c>
      <c r="I80" s="173">
        <f>'KK3.2'!L219</f>
        <v>3</v>
      </c>
      <c r="J80" s="173">
        <f>'KK3.3'!L219</f>
        <v>3</v>
      </c>
      <c r="K80" s="173">
        <f>'KK3.4'!L279</f>
        <v>3</v>
      </c>
      <c r="L80" s="174">
        <f t="shared" si="11"/>
        <v>3</v>
      </c>
      <c r="M80" s="175"/>
      <c r="N80" s="28"/>
    </row>
    <row r="81" spans="1:14">
      <c r="A81" s="78" t="s">
        <v>237</v>
      </c>
      <c r="B81" s="70"/>
      <c r="C81" s="71">
        <v>2</v>
      </c>
      <c r="D81" s="70" t="s">
        <v>240</v>
      </c>
      <c r="E81" s="71" t="s">
        <v>134</v>
      </c>
      <c r="F81" s="71" t="s">
        <v>135</v>
      </c>
      <c r="G81" s="37" t="s">
        <v>103</v>
      </c>
      <c r="H81" s="173">
        <f>'KK3.1'!S224</f>
        <v>3</v>
      </c>
      <c r="I81" s="173">
        <f>'KK3.2'!L224</f>
        <v>3</v>
      </c>
      <c r="J81" s="173">
        <f>'KK3.3'!L224</f>
        <v>3</v>
      </c>
      <c r="K81" s="173">
        <f>'KK3.4'!L284</f>
        <v>3</v>
      </c>
      <c r="L81" s="174">
        <f t="shared" si="11"/>
        <v>3</v>
      </c>
      <c r="M81" s="175"/>
      <c r="N81" s="28" t="s">
        <v>184</v>
      </c>
    </row>
    <row r="82" spans="1:14">
      <c r="A82" s="78" t="s">
        <v>237</v>
      </c>
      <c r="B82" s="70"/>
      <c r="C82" s="71">
        <v>3</v>
      </c>
      <c r="D82" s="70" t="s">
        <v>241</v>
      </c>
      <c r="E82" s="71" t="s">
        <v>134</v>
      </c>
      <c r="F82" s="71" t="s">
        <v>135</v>
      </c>
      <c r="G82" s="37" t="s">
        <v>103</v>
      </c>
      <c r="H82" s="173">
        <f>'KK3.1'!S229</f>
        <v>3</v>
      </c>
      <c r="I82" s="173">
        <f>'KK3.2'!L229</f>
        <v>3</v>
      </c>
      <c r="J82" s="173">
        <f>'KK3.3'!L229</f>
        <v>3</v>
      </c>
      <c r="K82" s="173">
        <f>'KK3.4'!L289</f>
        <v>3</v>
      </c>
      <c r="L82" s="180">
        <f t="shared" si="11"/>
        <v>3</v>
      </c>
      <c r="M82" s="175"/>
      <c r="N82" s="28" t="s">
        <v>184</v>
      </c>
    </row>
    <row r="83" spans="1:14">
      <c r="A83" s="78" t="s">
        <v>242</v>
      </c>
      <c r="B83" s="695" t="s">
        <v>243</v>
      </c>
      <c r="C83" s="695"/>
      <c r="D83" s="695"/>
      <c r="E83" s="29"/>
      <c r="F83" s="29"/>
      <c r="G83" s="29"/>
      <c r="H83" s="170">
        <f>AVERAGE(H84:H85)</f>
        <v>3.5</v>
      </c>
      <c r="I83" s="170">
        <f t="shared" ref="I83:K83" si="14">AVERAGE(I84:I85)</f>
        <v>3</v>
      </c>
      <c r="J83" s="170">
        <f t="shared" si="14"/>
        <v>3</v>
      </c>
      <c r="K83" s="170">
        <f t="shared" si="14"/>
        <v>2.5</v>
      </c>
      <c r="L83" s="178">
        <f>AVERAGE(H83:K83)</f>
        <v>3</v>
      </c>
      <c r="M83" s="172"/>
      <c r="N83" s="28"/>
    </row>
    <row r="84" spans="1:14" ht="77.5">
      <c r="A84" s="78" t="s">
        <v>242</v>
      </c>
      <c r="B84" s="70"/>
      <c r="C84" s="71">
        <v>1</v>
      </c>
      <c r="D84" s="70" t="s">
        <v>244</v>
      </c>
      <c r="E84" s="71" t="s">
        <v>134</v>
      </c>
      <c r="F84" s="37" t="s">
        <v>103</v>
      </c>
      <c r="G84" s="37" t="s">
        <v>103</v>
      </c>
      <c r="H84" s="173">
        <f>'KK3.1'!S235</f>
        <v>2</v>
      </c>
      <c r="I84" s="173">
        <f>'KK3.2'!L235</f>
        <v>3</v>
      </c>
      <c r="J84" s="173">
        <f>'KK3.3'!L235</f>
        <v>3</v>
      </c>
      <c r="K84" s="173">
        <f>'KK3.4'!L295</f>
        <v>1</v>
      </c>
      <c r="L84" s="174">
        <f>AVERAGE(H84:K84)</f>
        <v>2.25</v>
      </c>
      <c r="M84" s="175"/>
      <c r="N84" s="28"/>
    </row>
    <row r="85" spans="1:14" s="27" customFormat="1" ht="16" thickBot="1">
      <c r="A85" s="79" t="s">
        <v>242</v>
      </c>
      <c r="B85" s="80"/>
      <c r="C85" s="81">
        <v>2</v>
      </c>
      <c r="D85" s="80" t="s">
        <v>245</v>
      </c>
      <c r="E85" s="81" t="s">
        <v>134</v>
      </c>
      <c r="F85" s="81" t="s">
        <v>135</v>
      </c>
      <c r="G85" s="82" t="s">
        <v>103</v>
      </c>
      <c r="H85" s="181">
        <f>'KK3.1'!S240</f>
        <v>5</v>
      </c>
      <c r="I85" s="181">
        <f>'KK3.2'!L240</f>
        <v>3</v>
      </c>
      <c r="J85" s="181">
        <f>'KK3.3'!L240</f>
        <v>3</v>
      </c>
      <c r="K85" s="181">
        <f>'KK3.4'!L300</f>
        <v>4</v>
      </c>
      <c r="L85" s="182">
        <f t="shared" si="11"/>
        <v>3.75</v>
      </c>
      <c r="M85" s="183"/>
      <c r="N85" s="27" t="s">
        <v>184</v>
      </c>
    </row>
  </sheetData>
  <autoFilter ref="A5:N85" xr:uid="{00000000-0009-0000-0000-000007000000}"/>
  <mergeCells count="39">
    <mergeCell ref="A2:J2"/>
    <mergeCell ref="L2:M2"/>
    <mergeCell ref="M3:M5"/>
    <mergeCell ref="A1:M1"/>
    <mergeCell ref="B69:D69"/>
    <mergeCell ref="B29:D29"/>
    <mergeCell ref="B33:D33"/>
    <mergeCell ref="B35:D35"/>
    <mergeCell ref="B38:D38"/>
    <mergeCell ref="B42:D42"/>
    <mergeCell ref="B6:D6"/>
    <mergeCell ref="B15:D15"/>
    <mergeCell ref="B17:D17"/>
    <mergeCell ref="B25:D25"/>
    <mergeCell ref="B27:D27"/>
    <mergeCell ref="E3:G3"/>
    <mergeCell ref="A3:A5"/>
    <mergeCell ref="H3:H5"/>
    <mergeCell ref="B77:D77"/>
    <mergeCell ref="B79:D79"/>
    <mergeCell ref="B83:D83"/>
    <mergeCell ref="B59:D59"/>
    <mergeCell ref="B61:D61"/>
    <mergeCell ref="B63:D63"/>
    <mergeCell ref="B65:D65"/>
    <mergeCell ref="B67:D67"/>
    <mergeCell ref="B71:D71"/>
    <mergeCell ref="B49:D49"/>
    <mergeCell ref="B51:D51"/>
    <mergeCell ref="B53:D53"/>
    <mergeCell ref="B55:D55"/>
    <mergeCell ref="B57:D57"/>
    <mergeCell ref="I3:I5"/>
    <mergeCell ref="J3:J5"/>
    <mergeCell ref="K3:K5"/>
    <mergeCell ref="L3:L5"/>
    <mergeCell ref="B3:B5"/>
    <mergeCell ref="C3:C5"/>
    <mergeCell ref="D3:D5"/>
  </mergeCells>
  <pageMargins left="0.69930555555555596" right="0.69930555555555596"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sheetPr>
  <dimension ref="A1:S244"/>
  <sheetViews>
    <sheetView topLeftCell="A4" zoomScale="70" zoomScaleNormal="70" workbookViewId="0">
      <selection activeCell="J7" sqref="J7"/>
    </sheetView>
  </sheetViews>
  <sheetFormatPr defaultColWidth="9" defaultRowHeight="15.5"/>
  <cols>
    <col min="1" max="1" width="6.83203125" style="28" customWidth="1"/>
    <col min="2" max="2" width="10.33203125" style="28" customWidth="1"/>
    <col min="3" max="3" width="4.33203125" style="34" customWidth="1"/>
    <col min="4" max="4" width="20.5" style="28" customWidth="1"/>
    <col min="5" max="6" width="5.75" style="28" customWidth="1"/>
    <col min="7" max="7" width="5.75" style="34" customWidth="1"/>
    <col min="8" max="8" width="8.33203125" style="34" customWidth="1"/>
    <col min="9" max="9" width="75.58203125" style="28" customWidth="1"/>
    <col min="10" max="10" width="15.58203125" style="28" customWidth="1"/>
    <col min="11" max="11" width="25.5" style="28" customWidth="1"/>
    <col min="12" max="12" width="12.08203125" style="28" customWidth="1"/>
    <col min="13" max="13" width="23.33203125" style="28" customWidth="1"/>
    <col min="14" max="14" width="10.5" style="28" customWidth="1"/>
    <col min="15" max="15" width="23.33203125" style="28" customWidth="1"/>
    <col min="16" max="16" width="10.5" style="28" customWidth="1"/>
    <col min="17" max="17" width="23.33203125" style="28" customWidth="1"/>
    <col min="18" max="18" width="12.08203125" style="28" customWidth="1"/>
    <col min="19" max="19" width="13.5" style="28" customWidth="1"/>
    <col min="20" max="16384" width="9" style="28"/>
  </cols>
  <sheetData>
    <row r="1" spans="1:19" ht="20.5" thickBot="1">
      <c r="A1" s="703" t="str">
        <f>'KKLEAD II'!A1:L1</f>
        <v>PENILAIAN MANDIRI MATURITAS PENYELENGGARAAN SPIP TERINTEGRASI
KEMENTERIAN/LEMBAGA/PEMERINTAH DAERAH …
Periode Penilaian sampai dengan 30 Juni 20XX</v>
      </c>
      <c r="B1" s="704"/>
      <c r="C1" s="704"/>
      <c r="D1" s="704"/>
      <c r="E1" s="704"/>
      <c r="F1" s="704"/>
      <c r="G1" s="704"/>
      <c r="H1" s="704"/>
      <c r="I1" s="704"/>
      <c r="J1" s="704"/>
      <c r="K1" s="704"/>
      <c r="L1" s="704"/>
      <c r="M1" s="704"/>
      <c r="N1" s="704"/>
      <c r="O1" s="704"/>
      <c r="P1" s="704"/>
      <c r="Q1" s="704"/>
      <c r="R1" s="704"/>
      <c r="S1" s="705"/>
    </row>
    <row r="2" spans="1:19" ht="57" customHeight="1">
      <c r="A2" s="706" t="s">
        <v>673</v>
      </c>
      <c r="B2" s="707"/>
      <c r="C2" s="707"/>
      <c r="D2" s="707"/>
      <c r="E2" s="707"/>
      <c r="F2" s="707"/>
      <c r="G2" s="707"/>
      <c r="H2" s="707"/>
      <c r="I2" s="707"/>
      <c r="J2" s="707" t="s">
        <v>677</v>
      </c>
      <c r="K2" s="707"/>
      <c r="L2" s="707" t="s">
        <v>676</v>
      </c>
      <c r="M2" s="707"/>
      <c r="N2" s="707"/>
      <c r="O2" s="707"/>
      <c r="P2" s="707"/>
      <c r="Q2" s="707"/>
      <c r="R2" s="707"/>
      <c r="S2" s="708"/>
    </row>
    <row r="3" spans="1:19" ht="31.4" customHeight="1">
      <c r="A3" s="692" t="s">
        <v>121</v>
      </c>
      <c r="B3" s="701" t="s">
        <v>122</v>
      </c>
      <c r="C3" s="701" t="s">
        <v>88</v>
      </c>
      <c r="D3" s="701" t="s">
        <v>123</v>
      </c>
      <c r="E3" s="692" t="s">
        <v>124</v>
      </c>
      <c r="F3" s="692"/>
      <c r="G3" s="692"/>
      <c r="H3" s="701" t="s">
        <v>485</v>
      </c>
      <c r="I3" s="165" t="s">
        <v>102</v>
      </c>
      <c r="J3" s="701" t="s">
        <v>248</v>
      </c>
      <c r="K3" s="709" t="s">
        <v>665</v>
      </c>
      <c r="L3" s="709"/>
      <c r="M3" s="709" t="s">
        <v>666</v>
      </c>
      <c r="N3" s="709"/>
      <c r="O3" s="709" t="s">
        <v>885</v>
      </c>
      <c r="P3" s="709"/>
      <c r="Q3" s="709" t="s">
        <v>667</v>
      </c>
      <c r="R3" s="709"/>
      <c r="S3" s="692" t="s">
        <v>770</v>
      </c>
    </row>
    <row r="4" spans="1:19" ht="31">
      <c r="A4" s="692"/>
      <c r="B4" s="702"/>
      <c r="C4" s="702"/>
      <c r="D4" s="702"/>
      <c r="E4" s="165" t="s">
        <v>134</v>
      </c>
      <c r="F4" s="165" t="s">
        <v>135</v>
      </c>
      <c r="G4" s="165" t="s">
        <v>51</v>
      </c>
      <c r="H4" s="702"/>
      <c r="I4" s="165"/>
      <c r="J4" s="702"/>
      <c r="K4" s="46" t="s">
        <v>249</v>
      </c>
      <c r="L4" s="46" t="s">
        <v>815</v>
      </c>
      <c r="M4" s="46" t="s">
        <v>249</v>
      </c>
      <c r="N4" s="46" t="s">
        <v>815</v>
      </c>
      <c r="O4" s="46" t="s">
        <v>249</v>
      </c>
      <c r="P4" s="46" t="s">
        <v>815</v>
      </c>
      <c r="Q4" s="46" t="s">
        <v>249</v>
      </c>
      <c r="R4" s="46" t="s">
        <v>815</v>
      </c>
      <c r="S4" s="692"/>
    </row>
    <row r="5" spans="1:19" s="32" customFormat="1" ht="20">
      <c r="A5" s="29" t="s">
        <v>136</v>
      </c>
      <c r="B5" s="695" t="s">
        <v>137</v>
      </c>
      <c r="C5" s="695"/>
      <c r="D5" s="695"/>
      <c r="E5" s="695"/>
      <c r="F5" s="695"/>
      <c r="G5" s="695"/>
      <c r="H5" s="29"/>
      <c r="I5" s="29"/>
      <c r="J5" s="29"/>
      <c r="K5" s="29"/>
      <c r="L5" s="29"/>
      <c r="M5" s="29"/>
      <c r="N5" s="29"/>
      <c r="O5" s="29"/>
      <c r="P5" s="29"/>
      <c r="Q5" s="29"/>
      <c r="R5" s="29"/>
      <c r="S5" s="167">
        <f>S6</f>
        <v>3</v>
      </c>
    </row>
    <row r="6" spans="1:19" ht="46.5">
      <c r="A6" s="710"/>
      <c r="B6" s="710"/>
      <c r="C6" s="710">
        <v>1</v>
      </c>
      <c r="D6" s="711" t="s">
        <v>250</v>
      </c>
      <c r="E6" s="71" t="s">
        <v>134</v>
      </c>
      <c r="F6" s="33" t="s">
        <v>103</v>
      </c>
      <c r="G6" s="33" t="s">
        <v>103</v>
      </c>
      <c r="H6" s="71" t="s">
        <v>130</v>
      </c>
      <c r="I6" s="36" t="s">
        <v>251</v>
      </c>
      <c r="J6" s="71" t="s">
        <v>252</v>
      </c>
      <c r="K6" s="36" t="s">
        <v>255</v>
      </c>
      <c r="L6" s="710">
        <v>3</v>
      </c>
      <c r="M6" s="710" t="s">
        <v>255</v>
      </c>
      <c r="N6" s="710">
        <v>2</v>
      </c>
      <c r="O6" s="710" t="s">
        <v>255</v>
      </c>
      <c r="P6" s="710">
        <v>3</v>
      </c>
      <c r="Q6" s="710" t="s">
        <v>255</v>
      </c>
      <c r="R6" s="710">
        <v>4</v>
      </c>
      <c r="S6" s="710">
        <f>_xlfn.MODE.SNGL(K6:R10)</f>
        <v>3</v>
      </c>
    </row>
    <row r="7" spans="1:19" ht="31">
      <c r="A7" s="710"/>
      <c r="B7" s="710"/>
      <c r="C7" s="710"/>
      <c r="D7" s="711"/>
      <c r="E7" s="71" t="s">
        <v>134</v>
      </c>
      <c r="F7" s="33" t="s">
        <v>103</v>
      </c>
      <c r="G7" s="33" t="s">
        <v>103</v>
      </c>
      <c r="H7" s="71" t="s">
        <v>131</v>
      </c>
      <c r="I7" s="36" t="s">
        <v>253</v>
      </c>
      <c r="J7" s="71" t="s">
        <v>252</v>
      </c>
      <c r="K7" s="36" t="s">
        <v>255</v>
      </c>
      <c r="L7" s="710"/>
      <c r="M7" s="710"/>
      <c r="N7" s="710"/>
      <c r="O7" s="710"/>
      <c r="P7" s="710"/>
      <c r="Q7" s="710"/>
      <c r="R7" s="710"/>
      <c r="S7" s="710"/>
    </row>
    <row r="8" spans="1:19" ht="124">
      <c r="A8" s="710"/>
      <c r="B8" s="710"/>
      <c r="C8" s="710"/>
      <c r="D8" s="711"/>
      <c r="E8" s="71" t="s">
        <v>134</v>
      </c>
      <c r="F8" s="33" t="s">
        <v>103</v>
      </c>
      <c r="G8" s="33" t="s">
        <v>103</v>
      </c>
      <c r="H8" s="71" t="s">
        <v>132</v>
      </c>
      <c r="I8" s="36" t="s">
        <v>254</v>
      </c>
      <c r="J8" s="69" t="s">
        <v>133</v>
      </c>
      <c r="K8" s="36" t="s">
        <v>1450</v>
      </c>
      <c r="L8" s="710"/>
      <c r="M8" s="710"/>
      <c r="N8" s="710"/>
      <c r="O8" s="710"/>
      <c r="P8" s="710"/>
      <c r="Q8" s="710"/>
      <c r="R8" s="710"/>
      <c r="S8" s="710"/>
    </row>
    <row r="9" spans="1:19" ht="98.25" customHeight="1">
      <c r="A9" s="710"/>
      <c r="B9" s="710"/>
      <c r="C9" s="710"/>
      <c r="D9" s="711"/>
      <c r="E9" s="71" t="s">
        <v>134</v>
      </c>
      <c r="F9" s="33" t="s">
        <v>103</v>
      </c>
      <c r="G9" s="33" t="s">
        <v>103</v>
      </c>
      <c r="H9" s="71" t="s">
        <v>133</v>
      </c>
      <c r="I9" s="36" t="s">
        <v>256</v>
      </c>
      <c r="J9" s="69" t="s">
        <v>133</v>
      </c>
      <c r="K9" s="36" t="s">
        <v>1451</v>
      </c>
      <c r="L9" s="710"/>
      <c r="M9" s="710"/>
      <c r="N9" s="710"/>
      <c r="O9" s="710"/>
      <c r="P9" s="710"/>
      <c r="Q9" s="710"/>
      <c r="R9" s="710"/>
      <c r="S9" s="710"/>
    </row>
    <row r="10" spans="1:19" ht="94.5" customHeight="1">
      <c r="A10" s="710"/>
      <c r="B10" s="710"/>
      <c r="C10" s="710"/>
      <c r="D10" s="711"/>
      <c r="E10" s="71" t="s">
        <v>134</v>
      </c>
      <c r="F10" s="33" t="s">
        <v>103</v>
      </c>
      <c r="G10" s="33" t="s">
        <v>103</v>
      </c>
      <c r="H10" s="71" t="s">
        <v>99</v>
      </c>
      <c r="I10" s="36" t="s">
        <v>257</v>
      </c>
      <c r="J10" s="69" t="s">
        <v>133</v>
      </c>
      <c r="K10" s="36" t="s">
        <v>1452</v>
      </c>
      <c r="L10" s="710"/>
      <c r="M10" s="710"/>
      <c r="N10" s="710"/>
      <c r="O10" s="710"/>
      <c r="P10" s="710"/>
      <c r="Q10" s="710"/>
      <c r="R10" s="710"/>
      <c r="S10" s="710"/>
    </row>
    <row r="11" spans="1:19" s="32" customFormat="1" ht="20">
      <c r="A11" s="29" t="s">
        <v>146</v>
      </c>
      <c r="B11" s="695" t="s">
        <v>147</v>
      </c>
      <c r="C11" s="695"/>
      <c r="D11" s="695"/>
      <c r="E11" s="695"/>
      <c r="F11" s="695"/>
      <c r="G11" s="695"/>
      <c r="H11" s="29"/>
      <c r="I11" s="29"/>
      <c r="J11" s="29"/>
      <c r="K11" s="29"/>
      <c r="L11" s="29"/>
      <c r="M11" s="29"/>
      <c r="N11" s="29"/>
      <c r="O11" s="29"/>
      <c r="P11" s="29"/>
      <c r="Q11" s="29"/>
      <c r="R11" s="29"/>
      <c r="S11" s="167">
        <f>S12</f>
        <v>3</v>
      </c>
    </row>
    <row r="12" spans="1:19" ht="31">
      <c r="A12" s="710"/>
      <c r="B12" s="710"/>
      <c r="C12" s="710">
        <v>1</v>
      </c>
      <c r="D12" s="711" t="s">
        <v>148</v>
      </c>
      <c r="E12" s="71" t="s">
        <v>134</v>
      </c>
      <c r="F12" s="33" t="s">
        <v>103</v>
      </c>
      <c r="G12" s="33" t="s">
        <v>103</v>
      </c>
      <c r="H12" s="71" t="s">
        <v>130</v>
      </c>
      <c r="I12" s="36" t="s">
        <v>258</v>
      </c>
      <c r="J12" s="71" t="s">
        <v>252</v>
      </c>
      <c r="K12" s="36" t="s">
        <v>255</v>
      </c>
      <c r="L12" s="710">
        <v>3</v>
      </c>
      <c r="M12" s="710" t="s">
        <v>255</v>
      </c>
      <c r="N12" s="710">
        <v>3</v>
      </c>
      <c r="O12" s="710" t="s">
        <v>255</v>
      </c>
      <c r="P12" s="710">
        <v>3</v>
      </c>
      <c r="Q12" s="710" t="s">
        <v>255</v>
      </c>
      <c r="R12" s="710">
        <v>3</v>
      </c>
      <c r="S12" s="710">
        <f>_xlfn.MODE.SNGL(K12:R16)</f>
        <v>3</v>
      </c>
    </row>
    <row r="13" spans="1:19" ht="31">
      <c r="A13" s="710"/>
      <c r="B13" s="710"/>
      <c r="C13" s="710"/>
      <c r="D13" s="711"/>
      <c r="E13" s="71" t="s">
        <v>134</v>
      </c>
      <c r="F13" s="33" t="s">
        <v>103</v>
      </c>
      <c r="G13" s="33" t="s">
        <v>103</v>
      </c>
      <c r="H13" s="71" t="s">
        <v>131</v>
      </c>
      <c r="I13" s="36" t="s">
        <v>259</v>
      </c>
      <c r="J13" s="71" t="s">
        <v>252</v>
      </c>
      <c r="K13" s="36" t="s">
        <v>255</v>
      </c>
      <c r="L13" s="710"/>
      <c r="M13" s="710"/>
      <c r="N13" s="710"/>
      <c r="O13" s="710"/>
      <c r="P13" s="710"/>
      <c r="Q13" s="710"/>
      <c r="R13" s="710"/>
      <c r="S13" s="710"/>
    </row>
    <row r="14" spans="1:19" ht="110.25" customHeight="1">
      <c r="A14" s="710"/>
      <c r="B14" s="710"/>
      <c r="C14" s="710"/>
      <c r="D14" s="711"/>
      <c r="E14" s="71" t="s">
        <v>134</v>
      </c>
      <c r="F14" s="33" t="s">
        <v>103</v>
      </c>
      <c r="G14" s="33" t="s">
        <v>103</v>
      </c>
      <c r="H14" s="71" t="s">
        <v>132</v>
      </c>
      <c r="I14" s="36" t="s">
        <v>260</v>
      </c>
      <c r="J14" s="71" t="s">
        <v>133</v>
      </c>
      <c r="K14" s="36" t="s">
        <v>1453</v>
      </c>
      <c r="L14" s="710"/>
      <c r="M14" s="710"/>
      <c r="N14" s="710"/>
      <c r="O14" s="710"/>
      <c r="P14" s="710"/>
      <c r="Q14" s="710"/>
      <c r="R14" s="710"/>
      <c r="S14" s="710"/>
    </row>
    <row r="15" spans="1:19" ht="84.75" customHeight="1">
      <c r="A15" s="710"/>
      <c r="B15" s="710"/>
      <c r="C15" s="710"/>
      <c r="D15" s="711"/>
      <c r="E15" s="71" t="s">
        <v>134</v>
      </c>
      <c r="F15" s="33" t="s">
        <v>103</v>
      </c>
      <c r="G15" s="33" t="s">
        <v>103</v>
      </c>
      <c r="H15" s="71" t="s">
        <v>133</v>
      </c>
      <c r="I15" s="36" t="s">
        <v>261</v>
      </c>
      <c r="J15" s="71" t="s">
        <v>133</v>
      </c>
      <c r="K15" s="36" t="s">
        <v>1454</v>
      </c>
      <c r="L15" s="710"/>
      <c r="M15" s="710"/>
      <c r="N15" s="710"/>
      <c r="O15" s="710"/>
      <c r="P15" s="710"/>
      <c r="Q15" s="710"/>
      <c r="R15" s="710"/>
      <c r="S15" s="710"/>
    </row>
    <row r="16" spans="1:19" ht="79.5" customHeight="1">
      <c r="A16" s="710"/>
      <c r="B16" s="710"/>
      <c r="C16" s="710"/>
      <c r="D16" s="711"/>
      <c r="E16" s="71" t="s">
        <v>134</v>
      </c>
      <c r="F16" s="33" t="s">
        <v>103</v>
      </c>
      <c r="G16" s="33" t="s">
        <v>103</v>
      </c>
      <c r="H16" s="71" t="s">
        <v>99</v>
      </c>
      <c r="I16" s="36" t="s">
        <v>262</v>
      </c>
      <c r="J16" s="71" t="s">
        <v>133</v>
      </c>
      <c r="K16" s="36" t="s">
        <v>1455</v>
      </c>
      <c r="L16" s="710"/>
      <c r="M16" s="710"/>
      <c r="N16" s="710"/>
      <c r="O16" s="710"/>
      <c r="P16" s="710"/>
      <c r="Q16" s="710"/>
      <c r="R16" s="710"/>
      <c r="S16" s="710"/>
    </row>
    <row r="17" spans="1:19" ht="20">
      <c r="A17" s="29" t="s">
        <v>149</v>
      </c>
      <c r="B17" s="695" t="s">
        <v>150</v>
      </c>
      <c r="C17" s="695"/>
      <c r="D17" s="695"/>
      <c r="E17" s="695"/>
      <c r="F17" s="695"/>
      <c r="G17" s="695"/>
      <c r="H17" s="29"/>
      <c r="I17" s="29"/>
      <c r="J17" s="29"/>
      <c r="K17" s="29"/>
      <c r="L17" s="29"/>
      <c r="M17" s="29"/>
      <c r="N17" s="29"/>
      <c r="O17" s="29"/>
      <c r="P17" s="29"/>
      <c r="Q17" s="29"/>
      <c r="R17" s="29"/>
      <c r="S17" s="167">
        <f>AVERAGE(S18:S37)</f>
        <v>3</v>
      </c>
    </row>
    <row r="18" spans="1:19" ht="46.5">
      <c r="A18" s="710"/>
      <c r="B18" s="710"/>
      <c r="C18" s="710">
        <v>1</v>
      </c>
      <c r="D18" s="711" t="s">
        <v>263</v>
      </c>
      <c r="E18" s="71" t="s">
        <v>134</v>
      </c>
      <c r="F18" s="33" t="s">
        <v>103</v>
      </c>
      <c r="G18" s="33" t="s">
        <v>103</v>
      </c>
      <c r="H18" s="71" t="s">
        <v>130</v>
      </c>
      <c r="I18" s="70" t="s">
        <v>264</v>
      </c>
      <c r="J18" s="71" t="s">
        <v>252</v>
      </c>
      <c r="K18" s="36" t="s">
        <v>255</v>
      </c>
      <c r="L18" s="710">
        <v>3</v>
      </c>
      <c r="M18" s="710" t="s">
        <v>255</v>
      </c>
      <c r="N18" s="710">
        <v>3</v>
      </c>
      <c r="O18" s="710" t="s">
        <v>255</v>
      </c>
      <c r="P18" s="710">
        <v>3</v>
      </c>
      <c r="Q18" s="710" t="s">
        <v>255</v>
      </c>
      <c r="R18" s="710">
        <v>3</v>
      </c>
      <c r="S18" s="710">
        <f>_xlfn.MODE.SNGL(K18:R22)</f>
        <v>3</v>
      </c>
    </row>
    <row r="19" spans="1:19" ht="46.5">
      <c r="A19" s="710"/>
      <c r="B19" s="710"/>
      <c r="C19" s="710"/>
      <c r="D19" s="711"/>
      <c r="E19" s="71" t="s">
        <v>134</v>
      </c>
      <c r="F19" s="33" t="s">
        <v>103</v>
      </c>
      <c r="G19" s="33" t="s">
        <v>103</v>
      </c>
      <c r="H19" s="71" t="s">
        <v>131</v>
      </c>
      <c r="I19" s="70" t="s">
        <v>265</v>
      </c>
      <c r="J19" s="71" t="s">
        <v>252</v>
      </c>
      <c r="K19" s="36" t="s">
        <v>255</v>
      </c>
      <c r="L19" s="710"/>
      <c r="M19" s="710"/>
      <c r="N19" s="710"/>
      <c r="O19" s="710"/>
      <c r="P19" s="710"/>
      <c r="Q19" s="710"/>
      <c r="R19" s="710"/>
      <c r="S19" s="710"/>
    </row>
    <row r="20" spans="1:19" ht="111" customHeight="1">
      <c r="A20" s="710"/>
      <c r="B20" s="710"/>
      <c r="C20" s="710"/>
      <c r="D20" s="711"/>
      <c r="E20" s="71" t="s">
        <v>134</v>
      </c>
      <c r="F20" s="33" t="s">
        <v>103</v>
      </c>
      <c r="G20" s="33" t="s">
        <v>103</v>
      </c>
      <c r="H20" s="71" t="s">
        <v>132</v>
      </c>
      <c r="I20" s="70" t="s">
        <v>266</v>
      </c>
      <c r="J20" s="71" t="s">
        <v>133</v>
      </c>
      <c r="K20" s="36" t="s">
        <v>1456</v>
      </c>
      <c r="L20" s="710"/>
      <c r="M20" s="710"/>
      <c r="N20" s="710"/>
      <c r="O20" s="710"/>
      <c r="P20" s="710"/>
      <c r="Q20" s="710"/>
      <c r="R20" s="710"/>
      <c r="S20" s="710"/>
    </row>
    <row r="21" spans="1:19" ht="232.5" customHeight="1">
      <c r="A21" s="710"/>
      <c r="B21" s="710"/>
      <c r="C21" s="710"/>
      <c r="D21" s="711"/>
      <c r="E21" s="71" t="s">
        <v>134</v>
      </c>
      <c r="F21" s="33" t="s">
        <v>103</v>
      </c>
      <c r="G21" s="33" t="s">
        <v>103</v>
      </c>
      <c r="H21" s="71" t="s">
        <v>133</v>
      </c>
      <c r="I21" s="70" t="s">
        <v>267</v>
      </c>
      <c r="J21" s="71" t="s">
        <v>133</v>
      </c>
      <c r="K21" s="36" t="s">
        <v>1457</v>
      </c>
      <c r="L21" s="710"/>
      <c r="M21" s="710"/>
      <c r="N21" s="710"/>
      <c r="O21" s="710"/>
      <c r="P21" s="710"/>
      <c r="Q21" s="710"/>
      <c r="R21" s="710"/>
      <c r="S21" s="710"/>
    </row>
    <row r="22" spans="1:19" ht="140.25" customHeight="1">
      <c r="A22" s="710"/>
      <c r="B22" s="710"/>
      <c r="C22" s="710"/>
      <c r="D22" s="711"/>
      <c r="E22" s="71" t="s">
        <v>134</v>
      </c>
      <c r="F22" s="33" t="s">
        <v>103</v>
      </c>
      <c r="G22" s="33" t="s">
        <v>103</v>
      </c>
      <c r="H22" s="71" t="s">
        <v>99</v>
      </c>
      <c r="I22" s="70" t="s">
        <v>268</v>
      </c>
      <c r="J22" s="71" t="s">
        <v>133</v>
      </c>
      <c r="K22" s="36" t="s">
        <v>1458</v>
      </c>
      <c r="L22" s="710"/>
      <c r="M22" s="710"/>
      <c r="N22" s="710"/>
      <c r="O22" s="710"/>
      <c r="P22" s="710"/>
      <c r="Q22" s="710"/>
      <c r="R22" s="710"/>
      <c r="S22" s="710"/>
    </row>
    <row r="23" spans="1:19" ht="62">
      <c r="A23" s="710"/>
      <c r="B23" s="710"/>
      <c r="C23" s="710">
        <v>2</v>
      </c>
      <c r="D23" s="711" t="s">
        <v>269</v>
      </c>
      <c r="E23" s="71" t="s">
        <v>134</v>
      </c>
      <c r="F23" s="71" t="s">
        <v>135</v>
      </c>
      <c r="G23" s="37" t="s">
        <v>103</v>
      </c>
      <c r="H23" s="71" t="s">
        <v>130</v>
      </c>
      <c r="I23" s="122" t="s">
        <v>270</v>
      </c>
      <c r="J23" s="71" t="s">
        <v>252</v>
      </c>
      <c r="K23" s="36" t="s">
        <v>255</v>
      </c>
      <c r="L23" s="710">
        <v>3</v>
      </c>
      <c r="M23" s="710" t="s">
        <v>255</v>
      </c>
      <c r="N23" s="710">
        <v>3</v>
      </c>
      <c r="O23" s="710" t="s">
        <v>255</v>
      </c>
      <c r="P23" s="710">
        <v>3</v>
      </c>
      <c r="Q23" s="710" t="s">
        <v>255</v>
      </c>
      <c r="R23" s="710">
        <v>3</v>
      </c>
      <c r="S23" s="710">
        <f>_xlfn.MODE.SNGL(K23:R27)</f>
        <v>3</v>
      </c>
    </row>
    <row r="24" spans="1:19" ht="46.5">
      <c r="A24" s="710"/>
      <c r="B24" s="710"/>
      <c r="C24" s="710"/>
      <c r="D24" s="711"/>
      <c r="E24" s="71" t="s">
        <v>134</v>
      </c>
      <c r="F24" s="71" t="s">
        <v>135</v>
      </c>
      <c r="G24" s="37" t="s">
        <v>103</v>
      </c>
      <c r="H24" s="71" t="s">
        <v>131</v>
      </c>
      <c r="I24" s="122" t="s">
        <v>271</v>
      </c>
      <c r="J24" s="71" t="s">
        <v>252</v>
      </c>
      <c r="K24" s="36" t="s">
        <v>255</v>
      </c>
      <c r="L24" s="710"/>
      <c r="M24" s="710"/>
      <c r="N24" s="710"/>
      <c r="O24" s="710"/>
      <c r="P24" s="710"/>
      <c r="Q24" s="710"/>
      <c r="R24" s="710"/>
      <c r="S24" s="710"/>
    </row>
    <row r="25" spans="1:19" ht="31">
      <c r="A25" s="710"/>
      <c r="B25" s="710"/>
      <c r="C25" s="710"/>
      <c r="D25" s="711"/>
      <c r="E25" s="71" t="s">
        <v>134</v>
      </c>
      <c r="F25" s="71" t="s">
        <v>135</v>
      </c>
      <c r="G25" s="37" t="s">
        <v>103</v>
      </c>
      <c r="H25" s="71" t="s">
        <v>132</v>
      </c>
      <c r="I25" s="70" t="s">
        <v>272</v>
      </c>
      <c r="J25" s="71" t="s">
        <v>252</v>
      </c>
      <c r="K25" s="36" t="s">
        <v>255</v>
      </c>
      <c r="L25" s="710"/>
      <c r="M25" s="710"/>
      <c r="N25" s="710"/>
      <c r="O25" s="710"/>
      <c r="P25" s="710"/>
      <c r="Q25" s="710"/>
      <c r="R25" s="710"/>
      <c r="S25" s="710"/>
    </row>
    <row r="26" spans="1:19" ht="46.5">
      <c r="A26" s="710"/>
      <c r="B26" s="710"/>
      <c r="C26" s="710"/>
      <c r="D26" s="711"/>
      <c r="E26" s="71" t="s">
        <v>134</v>
      </c>
      <c r="F26" s="71" t="s">
        <v>135</v>
      </c>
      <c r="G26" s="37" t="s">
        <v>103</v>
      </c>
      <c r="H26" s="71" t="s">
        <v>133</v>
      </c>
      <c r="I26" s="70" t="s">
        <v>273</v>
      </c>
      <c r="J26" s="71" t="s">
        <v>252</v>
      </c>
      <c r="K26" s="36" t="s">
        <v>255</v>
      </c>
      <c r="L26" s="710"/>
      <c r="M26" s="710"/>
      <c r="N26" s="710"/>
      <c r="O26" s="710"/>
      <c r="P26" s="710"/>
      <c r="Q26" s="710"/>
      <c r="R26" s="710"/>
      <c r="S26" s="710"/>
    </row>
    <row r="27" spans="1:19" ht="99.75" customHeight="1">
      <c r="A27" s="710"/>
      <c r="B27" s="710"/>
      <c r="C27" s="710"/>
      <c r="D27" s="711"/>
      <c r="E27" s="71" t="s">
        <v>134</v>
      </c>
      <c r="F27" s="71" t="s">
        <v>135</v>
      </c>
      <c r="G27" s="37" t="s">
        <v>103</v>
      </c>
      <c r="H27" s="71" t="s">
        <v>99</v>
      </c>
      <c r="I27" s="70" t="s">
        <v>274</v>
      </c>
      <c r="J27" s="71" t="s">
        <v>133</v>
      </c>
      <c r="K27" s="36" t="s">
        <v>1459</v>
      </c>
      <c r="L27" s="710"/>
      <c r="M27" s="710"/>
      <c r="N27" s="710"/>
      <c r="O27" s="710"/>
      <c r="P27" s="710"/>
      <c r="Q27" s="710"/>
      <c r="R27" s="710"/>
      <c r="S27" s="710"/>
    </row>
    <row r="28" spans="1:19" ht="62">
      <c r="A28" s="710"/>
      <c r="B28" s="710"/>
      <c r="C28" s="710">
        <v>3</v>
      </c>
      <c r="D28" s="711" t="s">
        <v>275</v>
      </c>
      <c r="E28" s="71" t="s">
        <v>134</v>
      </c>
      <c r="F28" s="71" t="s">
        <v>135</v>
      </c>
      <c r="G28" s="37" t="s">
        <v>103</v>
      </c>
      <c r="H28" s="71" t="s">
        <v>130</v>
      </c>
      <c r="I28" s="122" t="s">
        <v>276</v>
      </c>
      <c r="J28" s="71" t="s">
        <v>252</v>
      </c>
      <c r="K28" s="36" t="s">
        <v>255</v>
      </c>
      <c r="L28" s="710">
        <v>3</v>
      </c>
      <c r="M28" s="710" t="s">
        <v>255</v>
      </c>
      <c r="N28" s="710">
        <v>3</v>
      </c>
      <c r="O28" s="710" t="s">
        <v>255</v>
      </c>
      <c r="P28" s="710">
        <v>3</v>
      </c>
      <c r="Q28" s="710" t="s">
        <v>255</v>
      </c>
      <c r="R28" s="710">
        <v>3</v>
      </c>
      <c r="S28" s="710">
        <f>_xlfn.MODE.SNGL(K28:R32)</f>
        <v>3</v>
      </c>
    </row>
    <row r="29" spans="1:19" ht="46.5">
      <c r="A29" s="710"/>
      <c r="B29" s="710"/>
      <c r="C29" s="710"/>
      <c r="D29" s="711"/>
      <c r="E29" s="71" t="s">
        <v>134</v>
      </c>
      <c r="F29" s="71" t="s">
        <v>135</v>
      </c>
      <c r="G29" s="37" t="s">
        <v>103</v>
      </c>
      <c r="H29" s="71" t="s">
        <v>131</v>
      </c>
      <c r="I29" s="122" t="s">
        <v>277</v>
      </c>
      <c r="J29" s="71" t="s">
        <v>252</v>
      </c>
      <c r="K29" s="36" t="s">
        <v>255</v>
      </c>
      <c r="L29" s="710"/>
      <c r="M29" s="710"/>
      <c r="N29" s="710"/>
      <c r="O29" s="710"/>
      <c r="P29" s="710"/>
      <c r="Q29" s="710"/>
      <c r="R29" s="710"/>
      <c r="S29" s="710"/>
    </row>
    <row r="30" spans="1:19" ht="46.5">
      <c r="A30" s="710"/>
      <c r="B30" s="710"/>
      <c r="C30" s="710"/>
      <c r="D30" s="711"/>
      <c r="E30" s="71" t="s">
        <v>134</v>
      </c>
      <c r="F30" s="71" t="s">
        <v>135</v>
      </c>
      <c r="G30" s="37" t="s">
        <v>103</v>
      </c>
      <c r="H30" s="71" t="s">
        <v>132</v>
      </c>
      <c r="I30" s="70" t="s">
        <v>278</v>
      </c>
      <c r="J30" s="71" t="s">
        <v>252</v>
      </c>
      <c r="K30" s="36" t="s">
        <v>255</v>
      </c>
      <c r="L30" s="710"/>
      <c r="M30" s="710"/>
      <c r="N30" s="710"/>
      <c r="O30" s="710"/>
      <c r="P30" s="710"/>
      <c r="Q30" s="710"/>
      <c r="R30" s="710"/>
      <c r="S30" s="710"/>
    </row>
    <row r="31" spans="1:19" ht="46.5">
      <c r="A31" s="710"/>
      <c r="B31" s="710"/>
      <c r="C31" s="710"/>
      <c r="D31" s="711"/>
      <c r="E31" s="71" t="s">
        <v>134</v>
      </c>
      <c r="F31" s="71" t="s">
        <v>135</v>
      </c>
      <c r="G31" s="37" t="s">
        <v>103</v>
      </c>
      <c r="H31" s="71" t="s">
        <v>133</v>
      </c>
      <c r="I31" s="70" t="s">
        <v>279</v>
      </c>
      <c r="J31" s="71" t="s">
        <v>252</v>
      </c>
      <c r="K31" s="36" t="s">
        <v>255</v>
      </c>
      <c r="L31" s="710"/>
      <c r="M31" s="710"/>
      <c r="N31" s="710"/>
      <c r="O31" s="710"/>
      <c r="P31" s="710"/>
      <c r="Q31" s="710"/>
      <c r="R31" s="710"/>
      <c r="S31" s="710"/>
    </row>
    <row r="32" spans="1:19" ht="84" customHeight="1">
      <c r="A32" s="710"/>
      <c r="B32" s="710"/>
      <c r="C32" s="710"/>
      <c r="D32" s="711"/>
      <c r="E32" s="71" t="s">
        <v>134</v>
      </c>
      <c r="F32" s="71" t="s">
        <v>135</v>
      </c>
      <c r="G32" s="37" t="s">
        <v>103</v>
      </c>
      <c r="H32" s="71" t="s">
        <v>99</v>
      </c>
      <c r="I32" s="70" t="s">
        <v>280</v>
      </c>
      <c r="J32" s="71" t="s">
        <v>133</v>
      </c>
      <c r="K32" s="36" t="s">
        <v>1460</v>
      </c>
      <c r="L32" s="710"/>
      <c r="M32" s="710"/>
      <c r="N32" s="710"/>
      <c r="O32" s="710"/>
      <c r="P32" s="710"/>
      <c r="Q32" s="710"/>
      <c r="R32" s="710"/>
      <c r="S32" s="710"/>
    </row>
    <row r="33" spans="1:19" s="41" customFormat="1" ht="62">
      <c r="A33" s="710"/>
      <c r="B33" s="710"/>
      <c r="C33" s="710">
        <v>4</v>
      </c>
      <c r="D33" s="715" t="s">
        <v>281</v>
      </c>
      <c r="E33" s="72" t="s">
        <v>134</v>
      </c>
      <c r="F33" s="72" t="s">
        <v>135</v>
      </c>
      <c r="G33" s="166" t="s">
        <v>103</v>
      </c>
      <c r="H33" s="72" t="s">
        <v>130</v>
      </c>
      <c r="I33" s="121" t="s">
        <v>282</v>
      </c>
      <c r="J33" s="71" t="s">
        <v>252</v>
      </c>
      <c r="K33" s="36" t="s">
        <v>255</v>
      </c>
      <c r="L33" s="710">
        <v>3</v>
      </c>
      <c r="M33" s="710" t="s">
        <v>255</v>
      </c>
      <c r="N33" s="710">
        <v>3</v>
      </c>
      <c r="O33" s="710" t="s">
        <v>255</v>
      </c>
      <c r="P33" s="710">
        <v>3</v>
      </c>
      <c r="Q33" s="710" t="s">
        <v>255</v>
      </c>
      <c r="R33" s="710">
        <v>3</v>
      </c>
      <c r="S33" s="710">
        <f>_xlfn.MODE.SNGL(K33:R37)</f>
        <v>3</v>
      </c>
    </row>
    <row r="34" spans="1:19" s="41" customFormat="1" ht="46.5">
      <c r="A34" s="710"/>
      <c r="B34" s="710"/>
      <c r="C34" s="710"/>
      <c r="D34" s="715"/>
      <c r="E34" s="72" t="s">
        <v>134</v>
      </c>
      <c r="F34" s="72" t="s">
        <v>135</v>
      </c>
      <c r="G34" s="166" t="s">
        <v>103</v>
      </c>
      <c r="H34" s="72" t="s">
        <v>131</v>
      </c>
      <c r="I34" s="121" t="s">
        <v>283</v>
      </c>
      <c r="J34" s="71" t="s">
        <v>252</v>
      </c>
      <c r="K34" s="36" t="s">
        <v>255</v>
      </c>
      <c r="L34" s="710"/>
      <c r="M34" s="710"/>
      <c r="N34" s="710"/>
      <c r="O34" s="710"/>
      <c r="P34" s="710"/>
      <c r="Q34" s="710"/>
      <c r="R34" s="710"/>
      <c r="S34" s="710"/>
    </row>
    <row r="35" spans="1:19" s="41" customFormat="1" ht="46.5">
      <c r="A35" s="710"/>
      <c r="B35" s="710"/>
      <c r="C35" s="710"/>
      <c r="D35" s="715"/>
      <c r="E35" s="72" t="s">
        <v>134</v>
      </c>
      <c r="F35" s="72" t="s">
        <v>135</v>
      </c>
      <c r="G35" s="166" t="s">
        <v>103</v>
      </c>
      <c r="H35" s="72" t="s">
        <v>132</v>
      </c>
      <c r="I35" s="74" t="s">
        <v>284</v>
      </c>
      <c r="J35" s="71" t="s">
        <v>252</v>
      </c>
      <c r="K35" s="36" t="s">
        <v>255</v>
      </c>
      <c r="L35" s="710"/>
      <c r="M35" s="710"/>
      <c r="N35" s="710"/>
      <c r="O35" s="710"/>
      <c r="P35" s="710"/>
      <c r="Q35" s="710"/>
      <c r="R35" s="710"/>
      <c r="S35" s="710"/>
    </row>
    <row r="36" spans="1:19" s="41" customFormat="1" ht="31">
      <c r="A36" s="710"/>
      <c r="B36" s="710"/>
      <c r="C36" s="710"/>
      <c r="D36" s="715"/>
      <c r="E36" s="72" t="s">
        <v>134</v>
      </c>
      <c r="F36" s="72" t="s">
        <v>135</v>
      </c>
      <c r="G36" s="166" t="s">
        <v>103</v>
      </c>
      <c r="H36" s="72" t="s">
        <v>133</v>
      </c>
      <c r="I36" s="74" t="s">
        <v>285</v>
      </c>
      <c r="J36" s="71" t="s">
        <v>252</v>
      </c>
      <c r="K36" s="36" t="s">
        <v>255</v>
      </c>
      <c r="L36" s="710"/>
      <c r="M36" s="710"/>
      <c r="N36" s="710"/>
      <c r="O36" s="710"/>
      <c r="P36" s="710"/>
      <c r="Q36" s="710"/>
      <c r="R36" s="710"/>
      <c r="S36" s="710"/>
    </row>
    <row r="37" spans="1:19" s="41" customFormat="1" ht="127.5" customHeight="1">
      <c r="A37" s="710"/>
      <c r="B37" s="710"/>
      <c r="C37" s="710"/>
      <c r="D37" s="715"/>
      <c r="E37" s="72" t="s">
        <v>134</v>
      </c>
      <c r="F37" s="72" t="s">
        <v>135</v>
      </c>
      <c r="G37" s="166" t="s">
        <v>103</v>
      </c>
      <c r="H37" s="72" t="s">
        <v>99</v>
      </c>
      <c r="I37" s="74" t="s">
        <v>635</v>
      </c>
      <c r="J37" s="71" t="s">
        <v>133</v>
      </c>
      <c r="K37" s="36" t="s">
        <v>1461</v>
      </c>
      <c r="L37" s="710"/>
      <c r="M37" s="710"/>
      <c r="N37" s="710"/>
      <c r="O37" s="710"/>
      <c r="P37" s="710"/>
      <c r="Q37" s="710"/>
      <c r="R37" s="710"/>
      <c r="S37" s="710"/>
    </row>
    <row r="38" spans="1:19" s="41" customFormat="1" ht="20">
      <c r="A38" s="29" t="s">
        <v>159</v>
      </c>
      <c r="B38" s="695" t="s">
        <v>160</v>
      </c>
      <c r="C38" s="695"/>
      <c r="D38" s="695"/>
      <c r="E38" s="29"/>
      <c r="F38" s="29"/>
      <c r="G38" s="30"/>
      <c r="H38" s="29"/>
      <c r="I38" s="29"/>
      <c r="J38" s="29"/>
      <c r="K38" s="29"/>
      <c r="L38" s="29"/>
      <c r="M38" s="29"/>
      <c r="N38" s="29"/>
      <c r="O38" s="29"/>
      <c r="P38" s="29"/>
      <c r="Q38" s="29"/>
      <c r="R38" s="29"/>
      <c r="S38" s="167">
        <f>S39</f>
        <v>3</v>
      </c>
    </row>
    <row r="39" spans="1:19" ht="31">
      <c r="A39" s="710"/>
      <c r="B39" s="710"/>
      <c r="C39" s="710">
        <v>1</v>
      </c>
      <c r="D39" s="711" t="s">
        <v>286</v>
      </c>
      <c r="E39" s="71" t="s">
        <v>134</v>
      </c>
      <c r="F39" s="33" t="s">
        <v>103</v>
      </c>
      <c r="G39" s="33" t="s">
        <v>103</v>
      </c>
      <c r="H39" s="71" t="s">
        <v>130</v>
      </c>
      <c r="I39" s="70" t="s">
        <v>287</v>
      </c>
      <c r="J39" s="71" t="s">
        <v>252</v>
      </c>
      <c r="K39" s="36" t="s">
        <v>255</v>
      </c>
      <c r="L39" s="710">
        <v>3</v>
      </c>
      <c r="M39" s="710" t="s">
        <v>255</v>
      </c>
      <c r="N39" s="710">
        <v>3</v>
      </c>
      <c r="O39" s="710" t="s">
        <v>255</v>
      </c>
      <c r="P39" s="710">
        <v>3</v>
      </c>
      <c r="Q39" s="710" t="s">
        <v>255</v>
      </c>
      <c r="R39" s="710">
        <v>3</v>
      </c>
      <c r="S39" s="710">
        <f>_xlfn.MODE.SNGL(K39:R43)</f>
        <v>3</v>
      </c>
    </row>
    <row r="40" spans="1:19" ht="46.5">
      <c r="A40" s="710"/>
      <c r="B40" s="710"/>
      <c r="C40" s="710"/>
      <c r="D40" s="711"/>
      <c r="E40" s="71" t="s">
        <v>134</v>
      </c>
      <c r="F40" s="33" t="s">
        <v>103</v>
      </c>
      <c r="G40" s="33" t="s">
        <v>103</v>
      </c>
      <c r="H40" s="71" t="s">
        <v>131</v>
      </c>
      <c r="I40" s="70" t="s">
        <v>288</v>
      </c>
      <c r="J40" s="71" t="s">
        <v>252</v>
      </c>
      <c r="K40" s="36" t="s">
        <v>255</v>
      </c>
      <c r="L40" s="710"/>
      <c r="M40" s="710"/>
      <c r="N40" s="710"/>
      <c r="O40" s="710"/>
      <c r="P40" s="710"/>
      <c r="Q40" s="710"/>
      <c r="R40" s="710"/>
      <c r="S40" s="710"/>
    </row>
    <row r="41" spans="1:19" ht="93">
      <c r="A41" s="710"/>
      <c r="B41" s="710"/>
      <c r="C41" s="710"/>
      <c r="D41" s="711"/>
      <c r="E41" s="71" t="s">
        <v>134</v>
      </c>
      <c r="F41" s="33" t="s">
        <v>103</v>
      </c>
      <c r="G41" s="33" t="s">
        <v>103</v>
      </c>
      <c r="H41" s="71" t="s">
        <v>132</v>
      </c>
      <c r="I41" s="70" t="s">
        <v>289</v>
      </c>
      <c r="J41" s="71" t="s">
        <v>133</v>
      </c>
      <c r="K41" s="36" t="s">
        <v>1462</v>
      </c>
      <c r="L41" s="710"/>
      <c r="M41" s="710"/>
      <c r="N41" s="710"/>
      <c r="O41" s="710"/>
      <c r="P41" s="710"/>
      <c r="Q41" s="710"/>
      <c r="R41" s="710"/>
      <c r="S41" s="710"/>
    </row>
    <row r="42" spans="1:19" ht="154.5" customHeight="1">
      <c r="A42" s="710"/>
      <c r="B42" s="710"/>
      <c r="C42" s="710"/>
      <c r="D42" s="711"/>
      <c r="E42" s="71" t="s">
        <v>134</v>
      </c>
      <c r="F42" s="33" t="s">
        <v>103</v>
      </c>
      <c r="G42" s="33" t="s">
        <v>103</v>
      </c>
      <c r="H42" s="71" t="s">
        <v>133</v>
      </c>
      <c r="I42" s="70" t="s">
        <v>290</v>
      </c>
      <c r="J42" s="71" t="s">
        <v>133</v>
      </c>
      <c r="K42" s="36" t="s">
        <v>1463</v>
      </c>
      <c r="L42" s="710"/>
      <c r="M42" s="710"/>
      <c r="N42" s="710"/>
      <c r="O42" s="710"/>
      <c r="P42" s="710"/>
      <c r="Q42" s="710"/>
      <c r="R42" s="710"/>
      <c r="S42" s="710"/>
    </row>
    <row r="43" spans="1:19" ht="66.75" customHeight="1">
      <c r="A43" s="710"/>
      <c r="B43" s="710"/>
      <c r="C43" s="710"/>
      <c r="D43" s="711"/>
      <c r="E43" s="71" t="s">
        <v>134</v>
      </c>
      <c r="F43" s="33" t="s">
        <v>103</v>
      </c>
      <c r="G43" s="33" t="s">
        <v>103</v>
      </c>
      <c r="H43" s="71" t="s">
        <v>99</v>
      </c>
      <c r="I43" s="70" t="s">
        <v>291</v>
      </c>
      <c r="J43" s="71" t="s">
        <v>133</v>
      </c>
      <c r="K43" s="36" t="s">
        <v>1464</v>
      </c>
      <c r="L43" s="710"/>
      <c r="M43" s="710"/>
      <c r="N43" s="710"/>
      <c r="O43" s="710"/>
      <c r="P43" s="710"/>
      <c r="Q43" s="710"/>
      <c r="R43" s="710"/>
      <c r="S43" s="710"/>
    </row>
    <row r="44" spans="1:19" ht="20">
      <c r="A44" s="29" t="s">
        <v>162</v>
      </c>
      <c r="B44" s="695" t="s">
        <v>163</v>
      </c>
      <c r="C44" s="695"/>
      <c r="D44" s="695"/>
      <c r="E44" s="695"/>
      <c r="F44" s="695"/>
      <c r="G44" s="695"/>
      <c r="H44" s="29"/>
      <c r="I44" s="29"/>
      <c r="J44" s="29"/>
      <c r="K44" s="29"/>
      <c r="L44" s="29"/>
      <c r="M44" s="29"/>
      <c r="N44" s="29"/>
      <c r="O44" s="29"/>
      <c r="P44" s="29"/>
      <c r="Q44" s="29"/>
      <c r="R44" s="29"/>
      <c r="S44" s="167">
        <f>S45</f>
        <v>3</v>
      </c>
    </row>
    <row r="45" spans="1:19" ht="62">
      <c r="A45" s="710"/>
      <c r="B45" s="711"/>
      <c r="C45" s="710">
        <v>1</v>
      </c>
      <c r="D45" s="711" t="s">
        <v>292</v>
      </c>
      <c r="E45" s="71" t="s">
        <v>134</v>
      </c>
      <c r="F45" s="33" t="s">
        <v>103</v>
      </c>
      <c r="G45" s="33" t="s">
        <v>103</v>
      </c>
      <c r="H45" s="71" t="s">
        <v>130</v>
      </c>
      <c r="I45" s="70" t="s">
        <v>293</v>
      </c>
      <c r="J45" s="71" t="s">
        <v>252</v>
      </c>
      <c r="K45" s="36" t="s">
        <v>255</v>
      </c>
      <c r="L45" s="710">
        <v>3</v>
      </c>
      <c r="M45" s="710" t="s">
        <v>255</v>
      </c>
      <c r="N45" s="710">
        <v>3</v>
      </c>
      <c r="O45" s="710" t="s">
        <v>255</v>
      </c>
      <c r="P45" s="710">
        <v>3</v>
      </c>
      <c r="Q45" s="710" t="s">
        <v>255</v>
      </c>
      <c r="R45" s="710">
        <v>3</v>
      </c>
      <c r="S45" s="710">
        <f>_xlfn.MODE.SNGL(K45:R49)</f>
        <v>3</v>
      </c>
    </row>
    <row r="46" spans="1:19" ht="62">
      <c r="A46" s="710"/>
      <c r="B46" s="711"/>
      <c r="C46" s="710"/>
      <c r="D46" s="711"/>
      <c r="E46" s="71" t="s">
        <v>134</v>
      </c>
      <c r="F46" s="33" t="s">
        <v>103</v>
      </c>
      <c r="G46" s="33" t="s">
        <v>103</v>
      </c>
      <c r="H46" s="71" t="s">
        <v>131</v>
      </c>
      <c r="I46" s="70" t="s">
        <v>294</v>
      </c>
      <c r="J46" s="71" t="s">
        <v>252</v>
      </c>
      <c r="K46" s="36" t="s">
        <v>255</v>
      </c>
      <c r="L46" s="710"/>
      <c r="M46" s="710"/>
      <c r="N46" s="710"/>
      <c r="O46" s="710"/>
      <c r="P46" s="710"/>
      <c r="Q46" s="710"/>
      <c r="R46" s="710"/>
      <c r="S46" s="710"/>
    </row>
    <row r="47" spans="1:19" ht="124">
      <c r="A47" s="710"/>
      <c r="B47" s="711"/>
      <c r="C47" s="710"/>
      <c r="D47" s="711"/>
      <c r="E47" s="71" t="s">
        <v>134</v>
      </c>
      <c r="F47" s="33" t="s">
        <v>103</v>
      </c>
      <c r="G47" s="33" t="s">
        <v>103</v>
      </c>
      <c r="H47" s="71" t="s">
        <v>132</v>
      </c>
      <c r="I47" s="70" t="s">
        <v>295</v>
      </c>
      <c r="J47" s="71" t="s">
        <v>133</v>
      </c>
      <c r="K47" s="36" t="s">
        <v>1446</v>
      </c>
      <c r="L47" s="710"/>
      <c r="M47" s="710"/>
      <c r="N47" s="710"/>
      <c r="O47" s="710"/>
      <c r="P47" s="710"/>
      <c r="Q47" s="710"/>
      <c r="R47" s="710"/>
      <c r="S47" s="710"/>
    </row>
    <row r="48" spans="1:19" ht="139.5">
      <c r="A48" s="710"/>
      <c r="B48" s="711"/>
      <c r="C48" s="710"/>
      <c r="D48" s="711"/>
      <c r="E48" s="71" t="s">
        <v>134</v>
      </c>
      <c r="F48" s="33" t="s">
        <v>103</v>
      </c>
      <c r="G48" s="33" t="s">
        <v>103</v>
      </c>
      <c r="H48" s="71" t="s">
        <v>133</v>
      </c>
      <c r="I48" s="70" t="s">
        <v>296</v>
      </c>
      <c r="J48" s="71" t="s">
        <v>133</v>
      </c>
      <c r="K48" s="36" t="s">
        <v>1445</v>
      </c>
      <c r="L48" s="710"/>
      <c r="M48" s="710"/>
      <c r="N48" s="710"/>
      <c r="O48" s="710"/>
      <c r="P48" s="710"/>
      <c r="Q48" s="710"/>
      <c r="R48" s="710"/>
      <c r="S48" s="710"/>
    </row>
    <row r="49" spans="1:19" ht="155">
      <c r="A49" s="710"/>
      <c r="B49" s="711"/>
      <c r="C49" s="710"/>
      <c r="D49" s="711"/>
      <c r="E49" s="71" t="s">
        <v>134</v>
      </c>
      <c r="F49" s="33" t="s">
        <v>103</v>
      </c>
      <c r="G49" s="33" t="s">
        <v>103</v>
      </c>
      <c r="H49" s="71" t="s">
        <v>99</v>
      </c>
      <c r="I49" s="70" t="s">
        <v>297</v>
      </c>
      <c r="J49" s="71" t="s">
        <v>133</v>
      </c>
      <c r="K49" s="36" t="s">
        <v>1444</v>
      </c>
      <c r="L49" s="710"/>
      <c r="M49" s="710"/>
      <c r="N49" s="710"/>
      <c r="O49" s="710"/>
      <c r="P49" s="710"/>
      <c r="Q49" s="710"/>
      <c r="R49" s="710"/>
      <c r="S49" s="710"/>
    </row>
    <row r="50" spans="1:19" ht="20">
      <c r="A50" s="29" t="s">
        <v>165</v>
      </c>
      <c r="B50" s="555" t="s">
        <v>166</v>
      </c>
      <c r="C50" s="555"/>
      <c r="D50" s="555"/>
      <c r="E50" s="555"/>
      <c r="F50" s="555"/>
      <c r="G50" s="555"/>
      <c r="H50" s="29"/>
      <c r="I50" s="29"/>
      <c r="J50" s="29"/>
      <c r="K50" s="29"/>
      <c r="L50" s="29"/>
      <c r="M50" s="29"/>
      <c r="N50" s="29"/>
      <c r="O50" s="29"/>
      <c r="P50" s="29"/>
      <c r="Q50" s="29"/>
      <c r="R50" s="29"/>
      <c r="S50" s="167">
        <f>AVERAGE(S51:S65)</f>
        <v>3</v>
      </c>
    </row>
    <row r="51" spans="1:19" ht="31">
      <c r="A51" s="710"/>
      <c r="B51" s="710"/>
      <c r="C51" s="710">
        <v>1</v>
      </c>
      <c r="D51" s="711" t="s">
        <v>167</v>
      </c>
      <c r="E51" s="71" t="s">
        <v>134</v>
      </c>
      <c r="F51" s="33" t="s">
        <v>103</v>
      </c>
      <c r="G51" s="33" t="s">
        <v>103</v>
      </c>
      <c r="H51" s="71" t="s">
        <v>130</v>
      </c>
      <c r="I51" s="36" t="s">
        <v>298</v>
      </c>
      <c r="J51" s="71" t="s">
        <v>252</v>
      </c>
      <c r="K51" s="36" t="s">
        <v>255</v>
      </c>
      <c r="L51" s="710">
        <v>3</v>
      </c>
      <c r="M51" s="710" t="s">
        <v>255</v>
      </c>
      <c r="N51" s="710">
        <v>3</v>
      </c>
      <c r="O51" s="710" t="s">
        <v>255</v>
      </c>
      <c r="P51" s="710">
        <v>3</v>
      </c>
      <c r="Q51" s="710" t="s">
        <v>255</v>
      </c>
      <c r="R51" s="710">
        <v>3</v>
      </c>
      <c r="S51" s="710">
        <f>_xlfn.MODE.SNGL(K51:R55)</f>
        <v>3</v>
      </c>
    </row>
    <row r="52" spans="1:19" ht="31">
      <c r="A52" s="710"/>
      <c r="B52" s="710"/>
      <c r="C52" s="710"/>
      <c r="D52" s="711"/>
      <c r="E52" s="71" t="s">
        <v>134</v>
      </c>
      <c r="F52" s="33" t="s">
        <v>103</v>
      </c>
      <c r="G52" s="33" t="s">
        <v>103</v>
      </c>
      <c r="H52" s="71" t="s">
        <v>131</v>
      </c>
      <c r="I52" s="36" t="s">
        <v>299</v>
      </c>
      <c r="J52" s="71" t="s">
        <v>252</v>
      </c>
      <c r="K52" s="36" t="s">
        <v>255</v>
      </c>
      <c r="L52" s="710"/>
      <c r="M52" s="710"/>
      <c r="N52" s="710"/>
      <c r="O52" s="710"/>
      <c r="P52" s="710"/>
      <c r="Q52" s="710"/>
      <c r="R52" s="710"/>
      <c r="S52" s="710"/>
    </row>
    <row r="53" spans="1:19" ht="108.5">
      <c r="A53" s="710"/>
      <c r="B53" s="710"/>
      <c r="C53" s="710"/>
      <c r="D53" s="711"/>
      <c r="E53" s="71" t="s">
        <v>134</v>
      </c>
      <c r="F53" s="33" t="s">
        <v>103</v>
      </c>
      <c r="G53" s="33" t="s">
        <v>103</v>
      </c>
      <c r="H53" s="71" t="s">
        <v>132</v>
      </c>
      <c r="I53" s="36" t="s">
        <v>300</v>
      </c>
      <c r="J53" s="71" t="s">
        <v>133</v>
      </c>
      <c r="K53" s="36" t="s">
        <v>1449</v>
      </c>
      <c r="L53" s="710"/>
      <c r="M53" s="710"/>
      <c r="N53" s="710"/>
      <c r="O53" s="710"/>
      <c r="P53" s="710"/>
      <c r="Q53" s="710"/>
      <c r="R53" s="710"/>
      <c r="S53" s="710"/>
    </row>
    <row r="54" spans="1:19" ht="108.5">
      <c r="A54" s="710"/>
      <c r="B54" s="710"/>
      <c r="C54" s="710"/>
      <c r="D54" s="711"/>
      <c r="E54" s="71" t="s">
        <v>134</v>
      </c>
      <c r="F54" s="33" t="s">
        <v>103</v>
      </c>
      <c r="G54" s="33" t="s">
        <v>103</v>
      </c>
      <c r="H54" s="71" t="s">
        <v>133</v>
      </c>
      <c r="I54" s="36" t="s">
        <v>301</v>
      </c>
      <c r="J54" s="71" t="s">
        <v>133</v>
      </c>
      <c r="K54" s="36" t="s">
        <v>1448</v>
      </c>
      <c r="L54" s="710"/>
      <c r="M54" s="710"/>
      <c r="N54" s="710"/>
      <c r="O54" s="710"/>
      <c r="P54" s="710"/>
      <c r="Q54" s="710"/>
      <c r="R54" s="710"/>
      <c r="S54" s="710"/>
    </row>
    <row r="55" spans="1:19" ht="108.5">
      <c r="A55" s="710"/>
      <c r="B55" s="710"/>
      <c r="C55" s="710"/>
      <c r="D55" s="711"/>
      <c r="E55" s="71" t="s">
        <v>134</v>
      </c>
      <c r="F55" s="33" t="s">
        <v>103</v>
      </c>
      <c r="G55" s="33" t="s">
        <v>103</v>
      </c>
      <c r="H55" s="71" t="s">
        <v>99</v>
      </c>
      <c r="I55" s="36" t="s">
        <v>302</v>
      </c>
      <c r="J55" s="71" t="s">
        <v>133</v>
      </c>
      <c r="K55" s="36" t="s">
        <v>1447</v>
      </c>
      <c r="L55" s="710"/>
      <c r="M55" s="710"/>
      <c r="N55" s="710"/>
      <c r="O55" s="710"/>
      <c r="P55" s="710"/>
      <c r="Q55" s="710"/>
      <c r="R55" s="710"/>
      <c r="S55" s="710"/>
    </row>
    <row r="56" spans="1:19" ht="46.5">
      <c r="A56" s="710"/>
      <c r="B56" s="710"/>
      <c r="C56" s="710">
        <v>2</v>
      </c>
      <c r="D56" s="711" t="s">
        <v>168</v>
      </c>
      <c r="E56" s="71" t="s">
        <v>134</v>
      </c>
      <c r="F56" s="71" t="s">
        <v>135</v>
      </c>
      <c r="G56" s="37" t="s">
        <v>103</v>
      </c>
      <c r="H56" s="71" t="s">
        <v>130</v>
      </c>
      <c r="I56" s="36" t="s">
        <v>303</v>
      </c>
      <c r="J56" s="71" t="s">
        <v>252</v>
      </c>
      <c r="K56" s="36" t="s">
        <v>255</v>
      </c>
      <c r="L56" s="710">
        <v>3</v>
      </c>
      <c r="M56" s="710" t="s">
        <v>255</v>
      </c>
      <c r="N56" s="710">
        <v>3</v>
      </c>
      <c r="O56" s="710" t="s">
        <v>255</v>
      </c>
      <c r="P56" s="710">
        <v>3</v>
      </c>
      <c r="Q56" s="710" t="s">
        <v>255</v>
      </c>
      <c r="R56" s="710">
        <v>3</v>
      </c>
      <c r="S56" s="710">
        <f>_xlfn.MODE.SNGL(K56:R60)</f>
        <v>3</v>
      </c>
    </row>
    <row r="57" spans="1:19" ht="31">
      <c r="A57" s="710"/>
      <c r="B57" s="710"/>
      <c r="C57" s="710"/>
      <c r="D57" s="711"/>
      <c r="E57" s="71" t="s">
        <v>134</v>
      </c>
      <c r="F57" s="71" t="s">
        <v>135</v>
      </c>
      <c r="G57" s="37" t="s">
        <v>103</v>
      </c>
      <c r="H57" s="71" t="s">
        <v>131</v>
      </c>
      <c r="I57" s="36" t="s">
        <v>304</v>
      </c>
      <c r="J57" s="71" t="s">
        <v>252</v>
      </c>
      <c r="K57" s="36" t="s">
        <v>255</v>
      </c>
      <c r="L57" s="710"/>
      <c r="M57" s="710"/>
      <c r="N57" s="710"/>
      <c r="O57" s="710"/>
      <c r="P57" s="710"/>
      <c r="Q57" s="710"/>
      <c r="R57" s="710"/>
      <c r="S57" s="710"/>
    </row>
    <row r="58" spans="1:19" ht="31">
      <c r="A58" s="710"/>
      <c r="B58" s="710"/>
      <c r="C58" s="710"/>
      <c r="D58" s="711"/>
      <c r="E58" s="71" t="s">
        <v>134</v>
      </c>
      <c r="F58" s="71" t="s">
        <v>135</v>
      </c>
      <c r="G58" s="37" t="s">
        <v>103</v>
      </c>
      <c r="H58" s="71" t="s">
        <v>132</v>
      </c>
      <c r="I58" s="36" t="s">
        <v>305</v>
      </c>
      <c r="J58" s="71" t="s">
        <v>252</v>
      </c>
      <c r="K58" s="36" t="s">
        <v>255</v>
      </c>
      <c r="L58" s="710"/>
      <c r="M58" s="710"/>
      <c r="N58" s="710"/>
      <c r="O58" s="710"/>
      <c r="P58" s="710"/>
      <c r="Q58" s="710"/>
      <c r="R58" s="710"/>
      <c r="S58" s="710"/>
    </row>
    <row r="59" spans="1:19" ht="31">
      <c r="A59" s="710"/>
      <c r="B59" s="710"/>
      <c r="C59" s="710"/>
      <c r="D59" s="711"/>
      <c r="E59" s="71" t="s">
        <v>134</v>
      </c>
      <c r="F59" s="71" t="s">
        <v>135</v>
      </c>
      <c r="G59" s="37" t="s">
        <v>103</v>
      </c>
      <c r="H59" s="71" t="s">
        <v>133</v>
      </c>
      <c r="I59" s="36" t="s">
        <v>306</v>
      </c>
      <c r="J59" s="71" t="s">
        <v>252</v>
      </c>
      <c r="K59" s="36" t="s">
        <v>255</v>
      </c>
      <c r="L59" s="710"/>
      <c r="M59" s="710"/>
      <c r="N59" s="710"/>
      <c r="O59" s="710"/>
      <c r="P59" s="710"/>
      <c r="Q59" s="710"/>
      <c r="R59" s="710"/>
      <c r="S59" s="710"/>
    </row>
    <row r="60" spans="1:19" ht="99" customHeight="1">
      <c r="A60" s="710"/>
      <c r="B60" s="710"/>
      <c r="C60" s="710"/>
      <c r="D60" s="711"/>
      <c r="E60" s="71" t="s">
        <v>134</v>
      </c>
      <c r="F60" s="71" t="s">
        <v>135</v>
      </c>
      <c r="G60" s="37" t="s">
        <v>103</v>
      </c>
      <c r="H60" s="71" t="s">
        <v>99</v>
      </c>
      <c r="I60" s="36" t="s">
        <v>307</v>
      </c>
      <c r="J60" s="71" t="s">
        <v>133</v>
      </c>
      <c r="K60" s="36" t="s">
        <v>1465</v>
      </c>
      <c r="L60" s="710"/>
      <c r="M60" s="710"/>
      <c r="N60" s="710"/>
      <c r="O60" s="710"/>
      <c r="P60" s="710"/>
      <c r="Q60" s="710"/>
      <c r="R60" s="710"/>
      <c r="S60" s="710"/>
    </row>
    <row r="61" spans="1:19">
      <c r="A61" s="710"/>
      <c r="B61" s="710"/>
      <c r="C61" s="710">
        <v>3</v>
      </c>
      <c r="D61" s="711" t="s">
        <v>170</v>
      </c>
      <c r="E61" s="71" t="s">
        <v>134</v>
      </c>
      <c r="F61" s="71" t="s">
        <v>135</v>
      </c>
      <c r="G61" s="37" t="s">
        <v>103</v>
      </c>
      <c r="H61" s="17" t="s">
        <v>130</v>
      </c>
      <c r="I61" s="36" t="s">
        <v>308</v>
      </c>
      <c r="J61" s="71" t="s">
        <v>252</v>
      </c>
      <c r="K61" s="36" t="s">
        <v>255</v>
      </c>
      <c r="L61" s="710">
        <v>3</v>
      </c>
      <c r="M61" s="710" t="s">
        <v>255</v>
      </c>
      <c r="N61" s="710">
        <v>3</v>
      </c>
      <c r="O61" s="710" t="s">
        <v>255</v>
      </c>
      <c r="P61" s="710">
        <v>3</v>
      </c>
      <c r="Q61" s="710" t="s">
        <v>255</v>
      </c>
      <c r="R61" s="710">
        <v>3</v>
      </c>
      <c r="S61" s="710">
        <f>_xlfn.MODE.SNGL(K61:R65)</f>
        <v>3</v>
      </c>
    </row>
    <row r="62" spans="1:19">
      <c r="A62" s="710"/>
      <c r="B62" s="710"/>
      <c r="C62" s="710"/>
      <c r="D62" s="711"/>
      <c r="E62" s="71" t="s">
        <v>134</v>
      </c>
      <c r="F62" s="71" t="s">
        <v>135</v>
      </c>
      <c r="G62" s="37" t="s">
        <v>103</v>
      </c>
      <c r="H62" s="17" t="s">
        <v>131</v>
      </c>
      <c r="I62" s="36" t="s">
        <v>309</v>
      </c>
      <c r="J62" s="71" t="s">
        <v>252</v>
      </c>
      <c r="K62" s="36" t="s">
        <v>255</v>
      </c>
      <c r="L62" s="710"/>
      <c r="M62" s="710"/>
      <c r="N62" s="710"/>
      <c r="O62" s="710"/>
      <c r="P62" s="710"/>
      <c r="Q62" s="710"/>
      <c r="R62" s="710"/>
      <c r="S62" s="710"/>
    </row>
    <row r="63" spans="1:19" ht="77.5">
      <c r="A63" s="710"/>
      <c r="B63" s="710"/>
      <c r="C63" s="710"/>
      <c r="D63" s="711"/>
      <c r="E63" s="71" t="s">
        <v>134</v>
      </c>
      <c r="F63" s="71" t="s">
        <v>135</v>
      </c>
      <c r="G63" s="37" t="s">
        <v>103</v>
      </c>
      <c r="H63" s="17" t="s">
        <v>132</v>
      </c>
      <c r="I63" s="36" t="s">
        <v>310</v>
      </c>
      <c r="J63" s="71" t="s">
        <v>252</v>
      </c>
      <c r="K63" s="36" t="s">
        <v>1468</v>
      </c>
      <c r="L63" s="710"/>
      <c r="M63" s="710"/>
      <c r="N63" s="710"/>
      <c r="O63" s="710"/>
      <c r="P63" s="710"/>
      <c r="Q63" s="710"/>
      <c r="R63" s="710"/>
      <c r="S63" s="710"/>
    </row>
    <row r="64" spans="1:19" ht="77.5">
      <c r="A64" s="710"/>
      <c r="B64" s="710"/>
      <c r="C64" s="710"/>
      <c r="D64" s="711"/>
      <c r="E64" s="71" t="s">
        <v>134</v>
      </c>
      <c r="F64" s="71" t="s">
        <v>135</v>
      </c>
      <c r="G64" s="37" t="s">
        <v>103</v>
      </c>
      <c r="H64" s="17" t="s">
        <v>133</v>
      </c>
      <c r="I64" s="36" t="s">
        <v>311</v>
      </c>
      <c r="J64" s="71" t="s">
        <v>252</v>
      </c>
      <c r="K64" s="36" t="s">
        <v>1467</v>
      </c>
      <c r="L64" s="710"/>
      <c r="M64" s="710"/>
      <c r="N64" s="710"/>
      <c r="O64" s="710"/>
      <c r="P64" s="710"/>
      <c r="Q64" s="710"/>
      <c r="R64" s="710"/>
      <c r="S64" s="710"/>
    </row>
    <row r="65" spans="1:19" ht="77.5">
      <c r="A65" s="710"/>
      <c r="B65" s="710"/>
      <c r="C65" s="710"/>
      <c r="D65" s="711"/>
      <c r="E65" s="71" t="s">
        <v>134</v>
      </c>
      <c r="F65" s="71" t="s">
        <v>135</v>
      </c>
      <c r="G65" s="37" t="s">
        <v>103</v>
      </c>
      <c r="H65" s="17" t="s">
        <v>99</v>
      </c>
      <c r="I65" s="36" t="s">
        <v>312</v>
      </c>
      <c r="J65" s="71" t="s">
        <v>252</v>
      </c>
      <c r="K65" s="36" t="s">
        <v>1466</v>
      </c>
      <c r="L65" s="710"/>
      <c r="M65" s="710"/>
      <c r="N65" s="710"/>
      <c r="O65" s="710"/>
      <c r="P65" s="710"/>
      <c r="Q65" s="710"/>
      <c r="R65" s="710"/>
      <c r="S65" s="710"/>
    </row>
    <row r="66" spans="1:19" ht="20">
      <c r="A66" s="29" t="s">
        <v>171</v>
      </c>
      <c r="B66" s="695" t="s">
        <v>172</v>
      </c>
      <c r="C66" s="695"/>
      <c r="D66" s="695"/>
      <c r="E66" s="695"/>
      <c r="F66" s="695"/>
      <c r="G66" s="695"/>
      <c r="H66" s="29"/>
      <c r="I66" s="29"/>
      <c r="J66" s="29"/>
      <c r="K66" s="29"/>
      <c r="L66" s="29"/>
      <c r="M66" s="29"/>
      <c r="N66" s="29"/>
      <c r="O66" s="29"/>
      <c r="P66" s="29"/>
      <c r="Q66" s="29"/>
      <c r="R66" s="29"/>
      <c r="S66" s="167">
        <f>S67</f>
        <v>3</v>
      </c>
    </row>
    <row r="67" spans="1:19" ht="31">
      <c r="A67" s="710"/>
      <c r="B67" s="710"/>
      <c r="C67" s="710">
        <v>1</v>
      </c>
      <c r="D67" s="711" t="s">
        <v>173</v>
      </c>
      <c r="E67" s="71" t="s">
        <v>134</v>
      </c>
      <c r="F67" s="33" t="s">
        <v>103</v>
      </c>
      <c r="G67" s="33" t="s">
        <v>103</v>
      </c>
      <c r="H67" s="71" t="s">
        <v>130</v>
      </c>
      <c r="I67" s="36" t="s">
        <v>313</v>
      </c>
      <c r="J67" s="710" t="s">
        <v>252</v>
      </c>
      <c r="K67" s="710" t="s">
        <v>255</v>
      </c>
      <c r="L67" s="710">
        <v>3</v>
      </c>
      <c r="M67" s="710" t="s">
        <v>255</v>
      </c>
      <c r="N67" s="710">
        <v>3</v>
      </c>
      <c r="O67" s="710" t="s">
        <v>255</v>
      </c>
      <c r="P67" s="710">
        <v>3</v>
      </c>
      <c r="Q67" s="710" t="s">
        <v>255</v>
      </c>
      <c r="R67" s="710">
        <v>3</v>
      </c>
      <c r="S67" s="710">
        <f>_xlfn.MODE.SNGL(K67:R71)</f>
        <v>3</v>
      </c>
    </row>
    <row r="68" spans="1:19" ht="31">
      <c r="A68" s="710"/>
      <c r="B68" s="710"/>
      <c r="C68" s="710"/>
      <c r="D68" s="711"/>
      <c r="E68" s="71" t="s">
        <v>134</v>
      </c>
      <c r="F68" s="33" t="s">
        <v>103</v>
      </c>
      <c r="G68" s="33" t="s">
        <v>103</v>
      </c>
      <c r="H68" s="71" t="s">
        <v>131</v>
      </c>
      <c r="I68" s="36" t="s">
        <v>314</v>
      </c>
      <c r="J68" s="710"/>
      <c r="K68" s="710"/>
      <c r="L68" s="710"/>
      <c r="M68" s="710"/>
      <c r="N68" s="710"/>
      <c r="O68" s="710"/>
      <c r="P68" s="710"/>
      <c r="Q68" s="710"/>
      <c r="R68" s="710"/>
      <c r="S68" s="710"/>
    </row>
    <row r="69" spans="1:19">
      <c r="A69" s="710"/>
      <c r="B69" s="710"/>
      <c r="C69" s="710"/>
      <c r="D69" s="711"/>
      <c r="E69" s="71" t="s">
        <v>134</v>
      </c>
      <c r="F69" s="33" t="s">
        <v>103</v>
      </c>
      <c r="G69" s="33" t="s">
        <v>103</v>
      </c>
      <c r="H69" s="71" t="s">
        <v>132</v>
      </c>
      <c r="I69" s="36" t="s">
        <v>315</v>
      </c>
      <c r="J69" s="710"/>
      <c r="K69" s="710"/>
      <c r="L69" s="710"/>
      <c r="M69" s="710"/>
      <c r="N69" s="710"/>
      <c r="O69" s="710"/>
      <c r="P69" s="710"/>
      <c r="Q69" s="710"/>
      <c r="R69" s="710"/>
      <c r="S69" s="710"/>
    </row>
    <row r="70" spans="1:19">
      <c r="A70" s="710"/>
      <c r="B70" s="710"/>
      <c r="C70" s="710"/>
      <c r="D70" s="711"/>
      <c r="E70" s="71" t="s">
        <v>134</v>
      </c>
      <c r="F70" s="33" t="s">
        <v>103</v>
      </c>
      <c r="G70" s="33" t="s">
        <v>103</v>
      </c>
      <c r="H70" s="71" t="s">
        <v>133</v>
      </c>
      <c r="I70" s="36" t="s">
        <v>316</v>
      </c>
      <c r="J70" s="710"/>
      <c r="K70" s="710"/>
      <c r="L70" s="710"/>
      <c r="M70" s="710"/>
      <c r="N70" s="710"/>
      <c r="O70" s="710"/>
      <c r="P70" s="710"/>
      <c r="Q70" s="710"/>
      <c r="R70" s="710"/>
      <c r="S70" s="710"/>
    </row>
    <row r="71" spans="1:19" ht="31">
      <c r="A71" s="710"/>
      <c r="B71" s="710"/>
      <c r="C71" s="710"/>
      <c r="D71" s="711"/>
      <c r="E71" s="71" t="s">
        <v>134</v>
      </c>
      <c r="F71" s="33" t="s">
        <v>103</v>
      </c>
      <c r="G71" s="33" t="s">
        <v>103</v>
      </c>
      <c r="H71" s="71" t="s">
        <v>99</v>
      </c>
      <c r="I71" s="36" t="s">
        <v>317</v>
      </c>
      <c r="J71" s="710"/>
      <c r="K71" s="710"/>
      <c r="L71" s="710"/>
      <c r="M71" s="710"/>
      <c r="N71" s="710"/>
      <c r="O71" s="710"/>
      <c r="P71" s="710"/>
      <c r="Q71" s="710"/>
      <c r="R71" s="710"/>
      <c r="S71" s="710"/>
    </row>
    <row r="72" spans="1:19" ht="20">
      <c r="A72" s="29" t="s">
        <v>174</v>
      </c>
      <c r="B72" s="695" t="s">
        <v>175</v>
      </c>
      <c r="C72" s="695"/>
      <c r="D72" s="695"/>
      <c r="E72" s="695"/>
      <c r="F72" s="695"/>
      <c r="G72" s="695"/>
      <c r="H72" s="29"/>
      <c r="I72" s="29"/>
      <c r="J72" s="29"/>
      <c r="K72" s="29"/>
      <c r="L72" s="29"/>
      <c r="M72" s="29"/>
      <c r="N72" s="29"/>
      <c r="O72" s="29"/>
      <c r="P72" s="29"/>
      <c r="Q72" s="29"/>
      <c r="R72" s="29"/>
      <c r="S72" s="167">
        <f>AVERAGE(S73:S82)</f>
        <v>3</v>
      </c>
    </row>
    <row r="73" spans="1:19" s="42" customFormat="1" ht="46.5">
      <c r="A73" s="714"/>
      <c r="B73" s="714"/>
      <c r="C73" s="714">
        <v>1</v>
      </c>
      <c r="D73" s="715" t="s">
        <v>318</v>
      </c>
      <c r="E73" s="71" t="s">
        <v>134</v>
      </c>
      <c r="F73" s="33" t="s">
        <v>103</v>
      </c>
      <c r="G73" s="33" t="s">
        <v>103</v>
      </c>
      <c r="H73" s="72" t="s">
        <v>130</v>
      </c>
      <c r="I73" s="50" t="s">
        <v>319</v>
      </c>
      <c r="J73" s="71" t="s">
        <v>252</v>
      </c>
      <c r="K73" s="36" t="s">
        <v>255</v>
      </c>
      <c r="L73" s="710">
        <v>3</v>
      </c>
      <c r="M73" s="710" t="s">
        <v>255</v>
      </c>
      <c r="N73" s="710">
        <v>3</v>
      </c>
      <c r="O73" s="710" t="s">
        <v>255</v>
      </c>
      <c r="P73" s="710">
        <v>3</v>
      </c>
      <c r="Q73" s="710" t="s">
        <v>255</v>
      </c>
      <c r="R73" s="710">
        <v>3</v>
      </c>
      <c r="S73" s="710">
        <f>_xlfn.MODE.SNGL(K73:R77)</f>
        <v>3</v>
      </c>
    </row>
    <row r="74" spans="1:19" s="42" customFormat="1">
      <c r="A74" s="714"/>
      <c r="B74" s="714"/>
      <c r="C74" s="714"/>
      <c r="D74" s="715"/>
      <c r="E74" s="71" t="s">
        <v>134</v>
      </c>
      <c r="F74" s="33" t="s">
        <v>103</v>
      </c>
      <c r="G74" s="33" t="s">
        <v>103</v>
      </c>
      <c r="H74" s="72" t="s">
        <v>131</v>
      </c>
      <c r="I74" s="74" t="s">
        <v>320</v>
      </c>
      <c r="J74" s="71" t="s">
        <v>252</v>
      </c>
      <c r="K74" s="36" t="s">
        <v>255</v>
      </c>
      <c r="L74" s="710"/>
      <c r="M74" s="710"/>
      <c r="N74" s="710"/>
      <c r="O74" s="710"/>
      <c r="P74" s="710"/>
      <c r="Q74" s="710"/>
      <c r="R74" s="710"/>
      <c r="S74" s="710"/>
    </row>
    <row r="75" spans="1:19" s="42" customFormat="1" ht="129.75" customHeight="1">
      <c r="A75" s="714"/>
      <c r="B75" s="714"/>
      <c r="C75" s="714"/>
      <c r="D75" s="715"/>
      <c r="E75" s="71" t="s">
        <v>134</v>
      </c>
      <c r="F75" s="33" t="s">
        <v>103</v>
      </c>
      <c r="G75" s="33" t="s">
        <v>103</v>
      </c>
      <c r="H75" s="72" t="s">
        <v>132</v>
      </c>
      <c r="I75" s="50" t="s">
        <v>321</v>
      </c>
      <c r="J75" s="71" t="s">
        <v>252</v>
      </c>
      <c r="K75" s="36" t="s">
        <v>1471</v>
      </c>
      <c r="L75" s="710"/>
      <c r="M75" s="710"/>
      <c r="N75" s="710"/>
      <c r="O75" s="710"/>
      <c r="P75" s="710"/>
      <c r="Q75" s="710"/>
      <c r="R75" s="710"/>
      <c r="S75" s="710"/>
    </row>
    <row r="76" spans="1:19" s="42" customFormat="1" ht="129.75" customHeight="1">
      <c r="A76" s="714"/>
      <c r="B76" s="714"/>
      <c r="C76" s="714"/>
      <c r="D76" s="715"/>
      <c r="E76" s="71" t="s">
        <v>134</v>
      </c>
      <c r="F76" s="33" t="s">
        <v>103</v>
      </c>
      <c r="G76" s="33" t="s">
        <v>103</v>
      </c>
      <c r="H76" s="72" t="s">
        <v>133</v>
      </c>
      <c r="I76" s="50" t="s">
        <v>322</v>
      </c>
      <c r="J76" s="71" t="s">
        <v>133</v>
      </c>
      <c r="K76" s="36" t="s">
        <v>1470</v>
      </c>
      <c r="L76" s="710"/>
      <c r="M76" s="710"/>
      <c r="N76" s="710"/>
      <c r="O76" s="710"/>
      <c r="P76" s="710"/>
      <c r="Q76" s="710"/>
      <c r="R76" s="710"/>
      <c r="S76" s="710"/>
    </row>
    <row r="77" spans="1:19" s="42" customFormat="1" ht="93.75" customHeight="1">
      <c r="A77" s="714"/>
      <c r="B77" s="714"/>
      <c r="C77" s="714"/>
      <c r="D77" s="715"/>
      <c r="E77" s="71" t="s">
        <v>134</v>
      </c>
      <c r="F77" s="33" t="s">
        <v>103</v>
      </c>
      <c r="G77" s="33" t="s">
        <v>103</v>
      </c>
      <c r="H77" s="72" t="s">
        <v>99</v>
      </c>
      <c r="I77" s="50" t="s">
        <v>323</v>
      </c>
      <c r="J77" s="71" t="s">
        <v>133</v>
      </c>
      <c r="K77" s="36" t="s">
        <v>1469</v>
      </c>
      <c r="L77" s="710"/>
      <c r="M77" s="710"/>
      <c r="N77" s="710"/>
      <c r="O77" s="710"/>
      <c r="P77" s="710"/>
      <c r="Q77" s="710"/>
      <c r="R77" s="710"/>
      <c r="S77" s="710"/>
    </row>
    <row r="78" spans="1:19" s="42" customFormat="1" ht="46.5">
      <c r="A78" s="714"/>
      <c r="B78" s="714"/>
      <c r="C78" s="714">
        <v>2</v>
      </c>
      <c r="D78" s="716" t="s">
        <v>324</v>
      </c>
      <c r="E78" s="71" t="s">
        <v>134</v>
      </c>
      <c r="F78" s="71" t="s">
        <v>135</v>
      </c>
      <c r="G78" s="37" t="s">
        <v>103</v>
      </c>
      <c r="H78" s="18" t="s">
        <v>130</v>
      </c>
      <c r="I78" s="556" t="s">
        <v>325</v>
      </c>
      <c r="J78" s="71" t="s">
        <v>252</v>
      </c>
      <c r="K78" s="36" t="s">
        <v>255</v>
      </c>
      <c r="L78" s="710">
        <v>3</v>
      </c>
      <c r="M78" s="710" t="s">
        <v>255</v>
      </c>
      <c r="N78" s="710">
        <v>3</v>
      </c>
      <c r="O78" s="710" t="s">
        <v>255</v>
      </c>
      <c r="P78" s="710">
        <v>3</v>
      </c>
      <c r="Q78" s="710" t="s">
        <v>255</v>
      </c>
      <c r="R78" s="710">
        <v>3</v>
      </c>
      <c r="S78" s="710">
        <f>_xlfn.MODE.SNGL(K78:R82)</f>
        <v>3</v>
      </c>
    </row>
    <row r="79" spans="1:19" s="42" customFormat="1" ht="31">
      <c r="A79" s="714"/>
      <c r="B79" s="714"/>
      <c r="C79" s="714"/>
      <c r="D79" s="716"/>
      <c r="E79" s="71" t="s">
        <v>134</v>
      </c>
      <c r="F79" s="71" t="s">
        <v>135</v>
      </c>
      <c r="G79" s="37" t="s">
        <v>103</v>
      </c>
      <c r="H79" s="18" t="s">
        <v>131</v>
      </c>
      <c r="I79" s="556" t="s">
        <v>326</v>
      </c>
      <c r="J79" s="71" t="s">
        <v>252</v>
      </c>
      <c r="K79" s="36" t="s">
        <v>255</v>
      </c>
      <c r="L79" s="710"/>
      <c r="M79" s="710"/>
      <c r="N79" s="710"/>
      <c r="O79" s="710"/>
      <c r="P79" s="710"/>
      <c r="Q79" s="710"/>
      <c r="R79" s="710"/>
      <c r="S79" s="710"/>
    </row>
    <row r="80" spans="1:19" s="42" customFormat="1" ht="62">
      <c r="A80" s="714"/>
      <c r="B80" s="714"/>
      <c r="C80" s="714"/>
      <c r="D80" s="716"/>
      <c r="E80" s="71" t="s">
        <v>134</v>
      </c>
      <c r="F80" s="71" t="s">
        <v>135</v>
      </c>
      <c r="G80" s="37" t="s">
        <v>103</v>
      </c>
      <c r="H80" s="18" t="s">
        <v>132</v>
      </c>
      <c r="I80" s="556" t="s">
        <v>327</v>
      </c>
      <c r="J80" s="71" t="s">
        <v>133</v>
      </c>
      <c r="K80" s="36" t="s">
        <v>1474</v>
      </c>
      <c r="L80" s="710"/>
      <c r="M80" s="710"/>
      <c r="N80" s="710"/>
      <c r="O80" s="710"/>
      <c r="P80" s="710"/>
      <c r="Q80" s="710"/>
      <c r="R80" s="710"/>
      <c r="S80" s="710"/>
    </row>
    <row r="81" spans="1:19" s="42" customFormat="1" ht="77.5">
      <c r="A81" s="714"/>
      <c r="B81" s="714"/>
      <c r="C81" s="714"/>
      <c r="D81" s="716"/>
      <c r="E81" s="71" t="s">
        <v>134</v>
      </c>
      <c r="F81" s="71" t="s">
        <v>135</v>
      </c>
      <c r="G81" s="37" t="s">
        <v>103</v>
      </c>
      <c r="H81" s="18" t="s">
        <v>133</v>
      </c>
      <c r="I81" s="556" t="s">
        <v>328</v>
      </c>
      <c r="J81" s="71" t="s">
        <v>133</v>
      </c>
      <c r="K81" s="36" t="s">
        <v>1473</v>
      </c>
      <c r="L81" s="710"/>
      <c r="M81" s="710"/>
      <c r="N81" s="710"/>
      <c r="O81" s="710"/>
      <c r="P81" s="710"/>
      <c r="Q81" s="710"/>
      <c r="R81" s="710"/>
      <c r="S81" s="710"/>
    </row>
    <row r="82" spans="1:19" s="42" customFormat="1" ht="93">
      <c r="A82" s="714"/>
      <c r="B82" s="714"/>
      <c r="C82" s="714"/>
      <c r="D82" s="716"/>
      <c r="E82" s="71" t="s">
        <v>134</v>
      </c>
      <c r="F82" s="71" t="s">
        <v>135</v>
      </c>
      <c r="G82" s="37" t="s">
        <v>103</v>
      </c>
      <c r="H82" s="18" t="s">
        <v>99</v>
      </c>
      <c r="I82" s="556" t="s">
        <v>329</v>
      </c>
      <c r="J82" s="71" t="s">
        <v>133</v>
      </c>
      <c r="K82" s="36" t="s">
        <v>1472</v>
      </c>
      <c r="L82" s="710"/>
      <c r="M82" s="710"/>
      <c r="N82" s="710"/>
      <c r="O82" s="710"/>
      <c r="P82" s="710"/>
      <c r="Q82" s="710"/>
      <c r="R82" s="710"/>
      <c r="S82" s="710"/>
    </row>
    <row r="83" spans="1:19" s="42" customFormat="1" ht="20">
      <c r="A83" s="29" t="s">
        <v>179</v>
      </c>
      <c r="B83" s="695" t="s">
        <v>180</v>
      </c>
      <c r="C83" s="695"/>
      <c r="D83" s="695"/>
      <c r="E83" s="695"/>
      <c r="F83" s="695"/>
      <c r="G83" s="695"/>
      <c r="H83" s="29"/>
      <c r="I83" s="29"/>
      <c r="J83" s="29"/>
      <c r="K83" s="29"/>
      <c r="L83" s="29"/>
      <c r="M83" s="29"/>
      <c r="N83" s="29"/>
      <c r="O83" s="29"/>
      <c r="P83" s="29"/>
      <c r="Q83" s="29"/>
      <c r="R83" s="29"/>
      <c r="S83" s="167">
        <f>AVERAGE(S84:S98)</f>
        <v>3</v>
      </c>
    </row>
    <row r="84" spans="1:19" ht="31">
      <c r="A84" s="710"/>
      <c r="B84" s="710"/>
      <c r="C84" s="710">
        <v>1</v>
      </c>
      <c r="D84" s="711" t="s">
        <v>330</v>
      </c>
      <c r="E84" s="71" t="s">
        <v>134</v>
      </c>
      <c r="F84" s="71" t="s">
        <v>135</v>
      </c>
      <c r="G84" s="37" t="s">
        <v>103</v>
      </c>
      <c r="H84" s="71" t="s">
        <v>130</v>
      </c>
      <c r="I84" s="120" t="s">
        <v>331</v>
      </c>
      <c r="J84" s="71" t="s">
        <v>252</v>
      </c>
      <c r="K84" s="36" t="s">
        <v>255</v>
      </c>
      <c r="L84" s="710">
        <v>3</v>
      </c>
      <c r="M84" s="710" t="s">
        <v>255</v>
      </c>
      <c r="N84" s="710">
        <v>3</v>
      </c>
      <c r="O84" s="710" t="s">
        <v>255</v>
      </c>
      <c r="P84" s="710">
        <v>3</v>
      </c>
      <c r="Q84" s="710" t="s">
        <v>255</v>
      </c>
      <c r="R84" s="710">
        <v>3</v>
      </c>
      <c r="S84" s="710">
        <f>_xlfn.MODE.SNGL(K84:R88)</f>
        <v>3</v>
      </c>
    </row>
    <row r="85" spans="1:19">
      <c r="A85" s="710"/>
      <c r="B85" s="710"/>
      <c r="C85" s="710"/>
      <c r="D85" s="711"/>
      <c r="E85" s="71" t="s">
        <v>134</v>
      </c>
      <c r="F85" s="71" t="s">
        <v>135</v>
      </c>
      <c r="G85" s="37" t="s">
        <v>103</v>
      </c>
      <c r="H85" s="71" t="s">
        <v>131</v>
      </c>
      <c r="I85" s="120" t="s">
        <v>332</v>
      </c>
      <c r="J85" s="71" t="s">
        <v>252</v>
      </c>
      <c r="K85" s="36" t="s">
        <v>255</v>
      </c>
      <c r="L85" s="710"/>
      <c r="M85" s="710"/>
      <c r="N85" s="710"/>
      <c r="O85" s="710"/>
      <c r="P85" s="710"/>
      <c r="Q85" s="710"/>
      <c r="R85" s="710"/>
      <c r="S85" s="710"/>
    </row>
    <row r="86" spans="1:19" ht="77.5">
      <c r="A86" s="710"/>
      <c r="B86" s="710"/>
      <c r="C86" s="710"/>
      <c r="D86" s="711"/>
      <c r="E86" s="71" t="s">
        <v>134</v>
      </c>
      <c r="F86" s="71" t="s">
        <v>135</v>
      </c>
      <c r="G86" s="37" t="s">
        <v>103</v>
      </c>
      <c r="H86" s="71" t="s">
        <v>132</v>
      </c>
      <c r="I86" s="120" t="s">
        <v>333</v>
      </c>
      <c r="J86" s="71" t="s">
        <v>133</v>
      </c>
      <c r="K86" s="36" t="s">
        <v>1479</v>
      </c>
      <c r="L86" s="710"/>
      <c r="M86" s="710"/>
      <c r="N86" s="710"/>
      <c r="O86" s="710"/>
      <c r="P86" s="710"/>
      <c r="Q86" s="710"/>
      <c r="R86" s="710"/>
      <c r="S86" s="710"/>
    </row>
    <row r="87" spans="1:19" ht="77.5">
      <c r="A87" s="710"/>
      <c r="B87" s="710"/>
      <c r="C87" s="710"/>
      <c r="D87" s="711"/>
      <c r="E87" s="71" t="s">
        <v>134</v>
      </c>
      <c r="F87" s="71" t="s">
        <v>135</v>
      </c>
      <c r="G87" s="37" t="s">
        <v>103</v>
      </c>
      <c r="H87" s="71" t="s">
        <v>133</v>
      </c>
      <c r="I87" s="120" t="s">
        <v>334</v>
      </c>
      <c r="J87" s="71" t="s">
        <v>133</v>
      </c>
      <c r="K87" s="36" t="s">
        <v>1473</v>
      </c>
      <c r="L87" s="710"/>
      <c r="M87" s="710"/>
      <c r="N87" s="710"/>
      <c r="O87" s="710"/>
      <c r="P87" s="710"/>
      <c r="Q87" s="710"/>
      <c r="R87" s="710"/>
      <c r="S87" s="710"/>
    </row>
    <row r="88" spans="1:19" ht="94.5" customHeight="1">
      <c r="A88" s="710"/>
      <c r="B88" s="710"/>
      <c r="C88" s="710"/>
      <c r="D88" s="711"/>
      <c r="E88" s="71" t="s">
        <v>134</v>
      </c>
      <c r="F88" s="71" t="s">
        <v>135</v>
      </c>
      <c r="G88" s="37" t="s">
        <v>103</v>
      </c>
      <c r="H88" s="71" t="s">
        <v>99</v>
      </c>
      <c r="I88" s="120" t="s">
        <v>335</v>
      </c>
      <c r="J88" s="71" t="s">
        <v>133</v>
      </c>
      <c r="K88" s="36" t="s">
        <v>1478</v>
      </c>
      <c r="L88" s="710"/>
      <c r="M88" s="710"/>
      <c r="N88" s="710"/>
      <c r="O88" s="710"/>
      <c r="P88" s="710"/>
      <c r="Q88" s="710"/>
      <c r="R88" s="710"/>
      <c r="S88" s="710"/>
    </row>
    <row r="89" spans="1:19" ht="31">
      <c r="A89" s="710"/>
      <c r="B89" s="710"/>
      <c r="C89" s="710">
        <v>2</v>
      </c>
      <c r="D89" s="711" t="s">
        <v>183</v>
      </c>
      <c r="E89" s="71" t="s">
        <v>134</v>
      </c>
      <c r="F89" s="71" t="s">
        <v>135</v>
      </c>
      <c r="G89" s="37" t="s">
        <v>103</v>
      </c>
      <c r="H89" s="71" t="s">
        <v>130</v>
      </c>
      <c r="I89" s="36" t="s">
        <v>336</v>
      </c>
      <c r="J89" s="71" t="s">
        <v>252</v>
      </c>
      <c r="K89" s="36" t="s">
        <v>255</v>
      </c>
      <c r="L89" s="710">
        <v>3</v>
      </c>
      <c r="M89" s="710" t="s">
        <v>255</v>
      </c>
      <c r="N89" s="710">
        <v>3</v>
      </c>
      <c r="O89" s="710" t="s">
        <v>255</v>
      </c>
      <c r="P89" s="710">
        <v>3</v>
      </c>
      <c r="Q89" s="710" t="s">
        <v>255</v>
      </c>
      <c r="R89" s="710">
        <v>3</v>
      </c>
      <c r="S89" s="710">
        <f>_xlfn.MODE.SNGL(K89:R93)</f>
        <v>3</v>
      </c>
    </row>
    <row r="90" spans="1:19">
      <c r="A90" s="710"/>
      <c r="B90" s="710"/>
      <c r="C90" s="710"/>
      <c r="D90" s="711"/>
      <c r="E90" s="71" t="s">
        <v>134</v>
      </c>
      <c r="F90" s="71" t="s">
        <v>135</v>
      </c>
      <c r="G90" s="37" t="s">
        <v>103</v>
      </c>
      <c r="H90" s="71" t="s">
        <v>131</v>
      </c>
      <c r="I90" s="36" t="s">
        <v>337</v>
      </c>
      <c r="J90" s="71" t="s">
        <v>252</v>
      </c>
      <c r="K90" s="36" t="s">
        <v>255</v>
      </c>
      <c r="L90" s="710"/>
      <c r="M90" s="710"/>
      <c r="N90" s="710"/>
      <c r="O90" s="710"/>
      <c r="P90" s="710"/>
      <c r="Q90" s="710"/>
      <c r="R90" s="710"/>
      <c r="S90" s="710"/>
    </row>
    <row r="91" spans="1:19" ht="77.5">
      <c r="A91" s="710"/>
      <c r="B91" s="710"/>
      <c r="C91" s="710"/>
      <c r="D91" s="711"/>
      <c r="E91" s="71" t="s">
        <v>134</v>
      </c>
      <c r="F91" s="71" t="s">
        <v>135</v>
      </c>
      <c r="G91" s="37" t="s">
        <v>103</v>
      </c>
      <c r="H91" s="71" t="s">
        <v>132</v>
      </c>
      <c r="I91" s="36" t="s">
        <v>338</v>
      </c>
      <c r="J91" s="71" t="s">
        <v>133</v>
      </c>
      <c r="K91" s="36" t="s">
        <v>1477</v>
      </c>
      <c r="L91" s="710"/>
      <c r="M91" s="710"/>
      <c r="N91" s="710"/>
      <c r="O91" s="710"/>
      <c r="P91" s="710"/>
      <c r="Q91" s="710"/>
      <c r="R91" s="710"/>
      <c r="S91" s="710"/>
    </row>
    <row r="92" spans="1:19" ht="77.5">
      <c r="A92" s="710"/>
      <c r="B92" s="710"/>
      <c r="C92" s="710"/>
      <c r="D92" s="711"/>
      <c r="E92" s="71" t="s">
        <v>134</v>
      </c>
      <c r="F92" s="71" t="s">
        <v>135</v>
      </c>
      <c r="G92" s="37" t="s">
        <v>103</v>
      </c>
      <c r="H92" s="71" t="s">
        <v>133</v>
      </c>
      <c r="I92" s="36" t="s">
        <v>339</v>
      </c>
      <c r="J92" s="71" t="s">
        <v>133</v>
      </c>
      <c r="K92" s="36" t="s">
        <v>1476</v>
      </c>
      <c r="L92" s="710"/>
      <c r="M92" s="710"/>
      <c r="N92" s="710"/>
      <c r="O92" s="710"/>
      <c r="P92" s="710"/>
      <c r="Q92" s="710"/>
      <c r="R92" s="710"/>
      <c r="S92" s="710"/>
    </row>
    <row r="93" spans="1:19" ht="46.5">
      <c r="A93" s="710"/>
      <c r="B93" s="710"/>
      <c r="C93" s="710"/>
      <c r="D93" s="711"/>
      <c r="E93" s="71" t="s">
        <v>134</v>
      </c>
      <c r="F93" s="71" t="s">
        <v>135</v>
      </c>
      <c r="G93" s="37" t="s">
        <v>103</v>
      </c>
      <c r="H93" s="71" t="s">
        <v>99</v>
      </c>
      <c r="I93" s="36" t="s">
        <v>340</v>
      </c>
      <c r="J93" s="71" t="s">
        <v>133</v>
      </c>
      <c r="K93" s="36" t="s">
        <v>1475</v>
      </c>
      <c r="L93" s="710"/>
      <c r="M93" s="710"/>
      <c r="N93" s="710"/>
      <c r="O93" s="710"/>
      <c r="P93" s="710"/>
      <c r="Q93" s="710"/>
      <c r="R93" s="710"/>
      <c r="S93" s="710"/>
    </row>
    <row r="94" spans="1:19" ht="31">
      <c r="A94" s="710"/>
      <c r="B94" s="710"/>
      <c r="C94" s="710">
        <v>3</v>
      </c>
      <c r="D94" s="711" t="s">
        <v>341</v>
      </c>
      <c r="E94" s="71" t="s">
        <v>134</v>
      </c>
      <c r="F94" s="71" t="s">
        <v>135</v>
      </c>
      <c r="G94" s="37" t="s">
        <v>103</v>
      </c>
      <c r="H94" s="71" t="s">
        <v>130</v>
      </c>
      <c r="I94" s="36" t="s">
        <v>342</v>
      </c>
      <c r="J94" s="71" t="s">
        <v>252</v>
      </c>
      <c r="K94" s="36" t="s">
        <v>255</v>
      </c>
      <c r="L94" s="710">
        <v>3</v>
      </c>
      <c r="M94" s="710" t="s">
        <v>255</v>
      </c>
      <c r="N94" s="710">
        <v>3</v>
      </c>
      <c r="O94" s="710" t="s">
        <v>255</v>
      </c>
      <c r="P94" s="710">
        <v>3</v>
      </c>
      <c r="Q94" s="710" t="s">
        <v>255</v>
      </c>
      <c r="R94" s="710">
        <v>3</v>
      </c>
      <c r="S94" s="710">
        <f>_xlfn.MODE.SNGL(K94:R98)</f>
        <v>3</v>
      </c>
    </row>
    <row r="95" spans="1:19" ht="46.5">
      <c r="A95" s="710"/>
      <c r="B95" s="710"/>
      <c r="C95" s="710"/>
      <c r="D95" s="711"/>
      <c r="E95" s="71" t="s">
        <v>134</v>
      </c>
      <c r="F95" s="71" t="s">
        <v>135</v>
      </c>
      <c r="G95" s="37" t="s">
        <v>103</v>
      </c>
      <c r="H95" s="71" t="s">
        <v>131</v>
      </c>
      <c r="I95" s="120" t="s">
        <v>343</v>
      </c>
      <c r="J95" s="71"/>
      <c r="K95" s="36"/>
      <c r="L95" s="710"/>
      <c r="M95" s="710"/>
      <c r="N95" s="710"/>
      <c r="O95" s="710"/>
      <c r="P95" s="710"/>
      <c r="Q95" s="710"/>
      <c r="R95" s="710"/>
      <c r="S95" s="710"/>
    </row>
    <row r="96" spans="1:19" ht="46.5">
      <c r="A96" s="710"/>
      <c r="B96" s="710"/>
      <c r="C96" s="710"/>
      <c r="D96" s="711"/>
      <c r="E96" s="71" t="s">
        <v>134</v>
      </c>
      <c r="F96" s="71" t="s">
        <v>135</v>
      </c>
      <c r="G96" s="37" t="s">
        <v>103</v>
      </c>
      <c r="H96" s="71" t="s">
        <v>132</v>
      </c>
      <c r="I96" s="36" t="s">
        <v>344</v>
      </c>
      <c r="J96" s="71"/>
      <c r="K96" s="36"/>
      <c r="L96" s="710"/>
      <c r="M96" s="710"/>
      <c r="N96" s="710"/>
      <c r="O96" s="710"/>
      <c r="P96" s="710"/>
      <c r="Q96" s="710"/>
      <c r="R96" s="710"/>
      <c r="S96" s="710"/>
    </row>
    <row r="97" spans="1:19" ht="46.5">
      <c r="A97" s="710"/>
      <c r="B97" s="710"/>
      <c r="C97" s="710"/>
      <c r="D97" s="711"/>
      <c r="E97" s="71" t="s">
        <v>134</v>
      </c>
      <c r="F97" s="71" t="s">
        <v>135</v>
      </c>
      <c r="G97" s="37" t="s">
        <v>103</v>
      </c>
      <c r="H97" s="71" t="s">
        <v>133</v>
      </c>
      <c r="I97" s="36" t="s">
        <v>345</v>
      </c>
      <c r="J97" s="71"/>
      <c r="K97" s="36"/>
      <c r="L97" s="710"/>
      <c r="M97" s="710"/>
      <c r="N97" s="710"/>
      <c r="O97" s="710"/>
      <c r="P97" s="710"/>
      <c r="Q97" s="710"/>
      <c r="R97" s="710"/>
      <c r="S97" s="710"/>
    </row>
    <row r="98" spans="1:19" ht="141" customHeight="1">
      <c r="A98" s="710"/>
      <c r="B98" s="710"/>
      <c r="C98" s="710"/>
      <c r="D98" s="711"/>
      <c r="E98" s="71" t="s">
        <v>134</v>
      </c>
      <c r="F98" s="71" t="s">
        <v>135</v>
      </c>
      <c r="G98" s="37" t="s">
        <v>103</v>
      </c>
      <c r="H98" s="71" t="s">
        <v>99</v>
      </c>
      <c r="I98" s="36" t="s">
        <v>636</v>
      </c>
      <c r="J98" s="71" t="s">
        <v>133</v>
      </c>
      <c r="K98" s="36" t="s">
        <v>1480</v>
      </c>
      <c r="L98" s="710"/>
      <c r="M98" s="710"/>
      <c r="N98" s="710"/>
      <c r="O98" s="710"/>
      <c r="P98" s="710"/>
      <c r="Q98" s="710"/>
      <c r="R98" s="710"/>
      <c r="S98" s="710"/>
    </row>
    <row r="99" spans="1:19" ht="20">
      <c r="A99" s="29" t="s">
        <v>186</v>
      </c>
      <c r="B99" s="695" t="s">
        <v>187</v>
      </c>
      <c r="C99" s="695"/>
      <c r="D99" s="695"/>
      <c r="E99" s="695"/>
      <c r="F99" s="695"/>
      <c r="G99" s="695"/>
      <c r="H99" s="29"/>
      <c r="I99" s="29"/>
      <c r="J99" s="29"/>
      <c r="K99" s="29"/>
      <c r="L99" s="29"/>
      <c r="M99" s="29"/>
      <c r="N99" s="29"/>
      <c r="O99" s="29"/>
      <c r="P99" s="29"/>
      <c r="Q99" s="29"/>
      <c r="R99" s="29"/>
      <c r="S99" s="167">
        <f>AVERAGE(S100:S124)</f>
        <v>3</v>
      </c>
    </row>
    <row r="100" spans="1:19" ht="31">
      <c r="A100" s="710"/>
      <c r="B100" s="710"/>
      <c r="C100" s="710">
        <v>1</v>
      </c>
      <c r="D100" s="711" t="s">
        <v>188</v>
      </c>
      <c r="E100" s="71" t="s">
        <v>134</v>
      </c>
      <c r="F100" s="71" t="s">
        <v>135</v>
      </c>
      <c r="G100" s="37" t="s">
        <v>103</v>
      </c>
      <c r="H100" s="71" t="s">
        <v>130</v>
      </c>
      <c r="I100" s="120" t="s">
        <v>346</v>
      </c>
      <c r="J100" s="71" t="s">
        <v>252</v>
      </c>
      <c r="K100" s="36" t="s">
        <v>255</v>
      </c>
      <c r="L100" s="710">
        <v>3</v>
      </c>
      <c r="M100" s="710" t="s">
        <v>255</v>
      </c>
      <c r="N100" s="710">
        <v>3</v>
      </c>
      <c r="O100" s="710" t="s">
        <v>255</v>
      </c>
      <c r="P100" s="710">
        <v>3</v>
      </c>
      <c r="Q100" s="710" t="s">
        <v>255</v>
      </c>
      <c r="R100" s="710">
        <v>3</v>
      </c>
      <c r="S100" s="710">
        <f>_xlfn.MODE.SNGL(K100:R104)</f>
        <v>3</v>
      </c>
    </row>
    <row r="101" spans="1:19" ht="31">
      <c r="A101" s="710"/>
      <c r="B101" s="710"/>
      <c r="C101" s="710"/>
      <c r="D101" s="711"/>
      <c r="E101" s="71" t="s">
        <v>134</v>
      </c>
      <c r="F101" s="71" t="s">
        <v>135</v>
      </c>
      <c r="G101" s="37" t="s">
        <v>103</v>
      </c>
      <c r="H101" s="71" t="s">
        <v>131</v>
      </c>
      <c r="I101" s="36" t="s">
        <v>347</v>
      </c>
      <c r="J101" s="71" t="s">
        <v>252</v>
      </c>
      <c r="K101" s="36" t="s">
        <v>255</v>
      </c>
      <c r="L101" s="710"/>
      <c r="M101" s="710"/>
      <c r="N101" s="710"/>
      <c r="O101" s="710"/>
      <c r="P101" s="710"/>
      <c r="Q101" s="710"/>
      <c r="R101" s="710"/>
      <c r="S101" s="710"/>
    </row>
    <row r="102" spans="1:19" ht="31">
      <c r="A102" s="710"/>
      <c r="B102" s="710"/>
      <c r="C102" s="710"/>
      <c r="D102" s="711"/>
      <c r="E102" s="71" t="s">
        <v>134</v>
      </c>
      <c r="F102" s="71" t="s">
        <v>135</v>
      </c>
      <c r="G102" s="37" t="s">
        <v>103</v>
      </c>
      <c r="H102" s="71" t="s">
        <v>132</v>
      </c>
      <c r="I102" s="36" t="s">
        <v>348</v>
      </c>
      <c r="J102" s="71" t="s">
        <v>252</v>
      </c>
      <c r="K102" s="36" t="s">
        <v>255</v>
      </c>
      <c r="L102" s="710"/>
      <c r="M102" s="710"/>
      <c r="N102" s="710"/>
      <c r="O102" s="710"/>
      <c r="P102" s="710"/>
      <c r="Q102" s="710"/>
      <c r="R102" s="710"/>
      <c r="S102" s="710"/>
    </row>
    <row r="103" spans="1:19" ht="93">
      <c r="A103" s="710"/>
      <c r="B103" s="710"/>
      <c r="C103" s="710"/>
      <c r="D103" s="711"/>
      <c r="E103" s="71" t="s">
        <v>134</v>
      </c>
      <c r="F103" s="71" t="s">
        <v>135</v>
      </c>
      <c r="G103" s="37" t="s">
        <v>103</v>
      </c>
      <c r="H103" s="71" t="s">
        <v>133</v>
      </c>
      <c r="I103" s="36" t="s">
        <v>349</v>
      </c>
      <c r="J103" s="71" t="s">
        <v>133</v>
      </c>
      <c r="K103" s="36" t="s">
        <v>1482</v>
      </c>
      <c r="L103" s="710"/>
      <c r="M103" s="710"/>
      <c r="N103" s="710"/>
      <c r="O103" s="710"/>
      <c r="P103" s="710"/>
      <c r="Q103" s="710"/>
      <c r="R103" s="710"/>
      <c r="S103" s="710"/>
    </row>
    <row r="104" spans="1:19" ht="84.75" customHeight="1">
      <c r="A104" s="710"/>
      <c r="B104" s="710"/>
      <c r="C104" s="710"/>
      <c r="D104" s="711"/>
      <c r="E104" s="71" t="s">
        <v>134</v>
      </c>
      <c r="F104" s="71" t="s">
        <v>135</v>
      </c>
      <c r="G104" s="37" t="s">
        <v>103</v>
      </c>
      <c r="H104" s="71" t="s">
        <v>99</v>
      </c>
      <c r="I104" s="36" t="s">
        <v>350</v>
      </c>
      <c r="J104" s="71" t="s">
        <v>133</v>
      </c>
      <c r="K104" s="36" t="s">
        <v>1481</v>
      </c>
      <c r="L104" s="710"/>
      <c r="M104" s="710"/>
      <c r="N104" s="710"/>
      <c r="O104" s="710"/>
      <c r="P104" s="710"/>
      <c r="Q104" s="710"/>
      <c r="R104" s="710"/>
      <c r="S104" s="710"/>
    </row>
    <row r="105" spans="1:19" ht="31">
      <c r="A105" s="710"/>
      <c r="B105" s="710"/>
      <c r="C105" s="710">
        <v>2</v>
      </c>
      <c r="D105" s="711" t="s">
        <v>351</v>
      </c>
      <c r="E105" s="71" t="s">
        <v>134</v>
      </c>
      <c r="F105" s="71" t="s">
        <v>135</v>
      </c>
      <c r="G105" s="37" t="s">
        <v>103</v>
      </c>
      <c r="H105" s="71" t="s">
        <v>130</v>
      </c>
      <c r="I105" s="120" t="s">
        <v>352</v>
      </c>
      <c r="J105" s="71" t="s">
        <v>252</v>
      </c>
      <c r="K105" s="36" t="s">
        <v>255</v>
      </c>
      <c r="L105" s="710">
        <v>3</v>
      </c>
      <c r="M105" s="710" t="s">
        <v>255</v>
      </c>
      <c r="N105" s="710">
        <v>3</v>
      </c>
      <c r="O105" s="710" t="s">
        <v>255</v>
      </c>
      <c r="P105" s="710">
        <v>3</v>
      </c>
      <c r="Q105" s="710" t="s">
        <v>255</v>
      </c>
      <c r="R105" s="710">
        <v>3</v>
      </c>
      <c r="S105" s="710">
        <f>_xlfn.MODE.SNGL(K105:R109)</f>
        <v>3</v>
      </c>
    </row>
    <row r="106" spans="1:19" ht="31">
      <c r="A106" s="710"/>
      <c r="B106" s="710"/>
      <c r="C106" s="710"/>
      <c r="D106" s="711"/>
      <c r="E106" s="71" t="s">
        <v>134</v>
      </c>
      <c r="F106" s="71" t="s">
        <v>135</v>
      </c>
      <c r="G106" s="37" t="s">
        <v>103</v>
      </c>
      <c r="H106" s="71" t="s">
        <v>131</v>
      </c>
      <c r="I106" s="36" t="s">
        <v>353</v>
      </c>
      <c r="J106" s="71" t="s">
        <v>252</v>
      </c>
      <c r="K106" s="36" t="s">
        <v>255</v>
      </c>
      <c r="L106" s="710"/>
      <c r="M106" s="710"/>
      <c r="N106" s="710"/>
      <c r="O106" s="710"/>
      <c r="P106" s="710"/>
      <c r="Q106" s="710"/>
      <c r="R106" s="710"/>
      <c r="S106" s="710"/>
    </row>
    <row r="107" spans="1:19" ht="31">
      <c r="A107" s="710"/>
      <c r="B107" s="710"/>
      <c r="C107" s="710"/>
      <c r="D107" s="711"/>
      <c r="E107" s="71" t="s">
        <v>134</v>
      </c>
      <c r="F107" s="71" t="s">
        <v>135</v>
      </c>
      <c r="G107" s="37" t="s">
        <v>103</v>
      </c>
      <c r="H107" s="71" t="s">
        <v>132</v>
      </c>
      <c r="I107" s="36" t="s">
        <v>354</v>
      </c>
      <c r="J107" s="71" t="s">
        <v>252</v>
      </c>
      <c r="K107" s="36" t="s">
        <v>255</v>
      </c>
      <c r="L107" s="710"/>
      <c r="M107" s="710"/>
      <c r="N107" s="710"/>
      <c r="O107" s="710"/>
      <c r="P107" s="710"/>
      <c r="Q107" s="710"/>
      <c r="R107" s="710"/>
      <c r="S107" s="710"/>
    </row>
    <row r="108" spans="1:19" ht="31">
      <c r="A108" s="710"/>
      <c r="B108" s="710"/>
      <c r="C108" s="710"/>
      <c r="D108" s="711"/>
      <c r="E108" s="71" t="s">
        <v>134</v>
      </c>
      <c r="F108" s="71" t="s">
        <v>135</v>
      </c>
      <c r="G108" s="37" t="s">
        <v>103</v>
      </c>
      <c r="H108" s="71" t="s">
        <v>133</v>
      </c>
      <c r="I108" s="36" t="s">
        <v>355</v>
      </c>
      <c r="J108" s="71" t="s">
        <v>252</v>
      </c>
      <c r="K108" s="36" t="s">
        <v>255</v>
      </c>
      <c r="L108" s="710"/>
      <c r="M108" s="710"/>
      <c r="N108" s="710"/>
      <c r="O108" s="710"/>
      <c r="P108" s="710"/>
      <c r="Q108" s="710"/>
      <c r="R108" s="710"/>
      <c r="S108" s="710"/>
    </row>
    <row r="109" spans="1:19" ht="77.5">
      <c r="A109" s="710"/>
      <c r="B109" s="710"/>
      <c r="C109" s="710"/>
      <c r="D109" s="711"/>
      <c r="E109" s="71" t="s">
        <v>134</v>
      </c>
      <c r="F109" s="71" t="s">
        <v>135</v>
      </c>
      <c r="G109" s="37" t="s">
        <v>103</v>
      </c>
      <c r="H109" s="71" t="s">
        <v>99</v>
      </c>
      <c r="I109" s="36" t="s">
        <v>356</v>
      </c>
      <c r="J109" s="71" t="s">
        <v>133</v>
      </c>
      <c r="K109" s="36" t="s">
        <v>1483</v>
      </c>
      <c r="L109" s="710"/>
      <c r="M109" s="710"/>
      <c r="N109" s="710"/>
      <c r="O109" s="710"/>
      <c r="P109" s="710"/>
      <c r="Q109" s="710"/>
      <c r="R109" s="710"/>
      <c r="S109" s="710"/>
    </row>
    <row r="110" spans="1:19" ht="46.5">
      <c r="A110" s="710"/>
      <c r="B110" s="710"/>
      <c r="C110" s="710">
        <v>3</v>
      </c>
      <c r="D110" s="711" t="s">
        <v>357</v>
      </c>
      <c r="E110" s="71" t="s">
        <v>134</v>
      </c>
      <c r="F110" s="71" t="s">
        <v>135</v>
      </c>
      <c r="G110" s="37" t="s">
        <v>103</v>
      </c>
      <c r="H110" s="71" t="s">
        <v>130</v>
      </c>
      <c r="I110" s="120" t="s">
        <v>358</v>
      </c>
      <c r="J110" s="71" t="s">
        <v>252</v>
      </c>
      <c r="K110" s="36" t="s">
        <v>255</v>
      </c>
      <c r="L110" s="710">
        <v>3</v>
      </c>
      <c r="M110" s="710" t="s">
        <v>255</v>
      </c>
      <c r="N110" s="710">
        <v>3</v>
      </c>
      <c r="O110" s="710" t="s">
        <v>255</v>
      </c>
      <c r="P110" s="710">
        <v>3</v>
      </c>
      <c r="Q110" s="710" t="s">
        <v>255</v>
      </c>
      <c r="R110" s="710">
        <v>3</v>
      </c>
      <c r="S110" s="710">
        <f>_xlfn.MODE.SNGL(K110:R114)</f>
        <v>3</v>
      </c>
    </row>
    <row r="111" spans="1:19" ht="31">
      <c r="A111" s="710"/>
      <c r="B111" s="710"/>
      <c r="C111" s="710"/>
      <c r="D111" s="711"/>
      <c r="E111" s="71" t="s">
        <v>134</v>
      </c>
      <c r="F111" s="71" t="s">
        <v>135</v>
      </c>
      <c r="G111" s="37" t="s">
        <v>103</v>
      </c>
      <c r="H111" s="71" t="s">
        <v>131</v>
      </c>
      <c r="I111" s="36" t="s">
        <v>359</v>
      </c>
      <c r="J111" s="71" t="s">
        <v>252</v>
      </c>
      <c r="K111" s="36" t="s">
        <v>255</v>
      </c>
      <c r="L111" s="710"/>
      <c r="M111" s="710"/>
      <c r="N111" s="710"/>
      <c r="O111" s="710"/>
      <c r="P111" s="710"/>
      <c r="Q111" s="710"/>
      <c r="R111" s="710"/>
      <c r="S111" s="710"/>
    </row>
    <row r="112" spans="1:19" ht="46.5">
      <c r="A112" s="710"/>
      <c r="B112" s="710"/>
      <c r="C112" s="710"/>
      <c r="D112" s="711"/>
      <c r="E112" s="71" t="s">
        <v>134</v>
      </c>
      <c r="F112" s="71" t="s">
        <v>135</v>
      </c>
      <c r="G112" s="37" t="s">
        <v>103</v>
      </c>
      <c r="H112" s="71" t="s">
        <v>132</v>
      </c>
      <c r="I112" s="36" t="s">
        <v>360</v>
      </c>
      <c r="J112" s="71" t="s">
        <v>252</v>
      </c>
      <c r="K112" s="36" t="s">
        <v>255</v>
      </c>
      <c r="L112" s="710"/>
      <c r="M112" s="710"/>
      <c r="N112" s="710"/>
      <c r="O112" s="710"/>
      <c r="P112" s="710"/>
      <c r="Q112" s="710"/>
      <c r="R112" s="710"/>
      <c r="S112" s="710"/>
    </row>
    <row r="113" spans="1:19" ht="31">
      <c r="A113" s="710"/>
      <c r="B113" s="710"/>
      <c r="C113" s="710"/>
      <c r="D113" s="711"/>
      <c r="E113" s="71" t="s">
        <v>134</v>
      </c>
      <c r="F113" s="71" t="s">
        <v>135</v>
      </c>
      <c r="G113" s="37" t="s">
        <v>103</v>
      </c>
      <c r="H113" s="71" t="s">
        <v>133</v>
      </c>
      <c r="I113" s="36" t="s">
        <v>361</v>
      </c>
      <c r="J113" s="71" t="s">
        <v>252</v>
      </c>
      <c r="K113" s="36" t="s">
        <v>255</v>
      </c>
      <c r="L113" s="710"/>
      <c r="M113" s="710"/>
      <c r="N113" s="710"/>
      <c r="O113" s="710"/>
      <c r="P113" s="710"/>
      <c r="Q113" s="710"/>
      <c r="R113" s="710"/>
      <c r="S113" s="710"/>
    </row>
    <row r="114" spans="1:19" ht="108.5">
      <c r="A114" s="710"/>
      <c r="B114" s="710"/>
      <c r="C114" s="710"/>
      <c r="D114" s="711"/>
      <c r="E114" s="71" t="s">
        <v>134</v>
      </c>
      <c r="F114" s="71" t="s">
        <v>135</v>
      </c>
      <c r="G114" s="37" t="s">
        <v>103</v>
      </c>
      <c r="H114" s="71" t="s">
        <v>99</v>
      </c>
      <c r="I114" s="36" t="s">
        <v>362</v>
      </c>
      <c r="J114" s="71" t="s">
        <v>133</v>
      </c>
      <c r="K114" s="36" t="s">
        <v>1484</v>
      </c>
      <c r="L114" s="710"/>
      <c r="M114" s="710"/>
      <c r="N114" s="710"/>
      <c r="O114" s="710"/>
      <c r="P114" s="710"/>
      <c r="Q114" s="710"/>
      <c r="R114" s="710"/>
      <c r="S114" s="710"/>
    </row>
    <row r="115" spans="1:19" ht="31">
      <c r="A115" s="710"/>
      <c r="B115" s="710"/>
      <c r="C115" s="710">
        <v>4</v>
      </c>
      <c r="D115" s="711" t="s">
        <v>191</v>
      </c>
      <c r="E115" s="71" t="s">
        <v>134</v>
      </c>
      <c r="F115" s="71" t="s">
        <v>135</v>
      </c>
      <c r="G115" s="37" t="s">
        <v>103</v>
      </c>
      <c r="H115" s="71" t="s">
        <v>130</v>
      </c>
      <c r="I115" s="120" t="s">
        <v>363</v>
      </c>
      <c r="J115" s="71" t="s">
        <v>252</v>
      </c>
      <c r="K115" s="36" t="s">
        <v>255</v>
      </c>
      <c r="L115" s="710">
        <v>3</v>
      </c>
      <c r="M115" s="710" t="s">
        <v>255</v>
      </c>
      <c r="N115" s="710">
        <v>3</v>
      </c>
      <c r="O115" s="710" t="s">
        <v>255</v>
      </c>
      <c r="P115" s="710">
        <v>3</v>
      </c>
      <c r="Q115" s="710" t="s">
        <v>255</v>
      </c>
      <c r="R115" s="710">
        <v>3</v>
      </c>
      <c r="S115" s="710">
        <f>_xlfn.MODE.SNGL(K115:R119)</f>
        <v>3</v>
      </c>
    </row>
    <row r="116" spans="1:19" ht="31">
      <c r="A116" s="710"/>
      <c r="B116" s="710"/>
      <c r="C116" s="710"/>
      <c r="D116" s="711"/>
      <c r="E116" s="71" t="s">
        <v>134</v>
      </c>
      <c r="F116" s="71" t="s">
        <v>135</v>
      </c>
      <c r="G116" s="37" t="s">
        <v>103</v>
      </c>
      <c r="H116" s="71" t="s">
        <v>131</v>
      </c>
      <c r="I116" s="36" t="s">
        <v>364</v>
      </c>
      <c r="J116" s="71" t="s">
        <v>252</v>
      </c>
      <c r="K116" s="36" t="s">
        <v>255</v>
      </c>
      <c r="L116" s="710"/>
      <c r="M116" s="710"/>
      <c r="N116" s="710"/>
      <c r="O116" s="710"/>
      <c r="P116" s="710"/>
      <c r="Q116" s="710"/>
      <c r="R116" s="710"/>
      <c r="S116" s="710"/>
    </row>
    <row r="117" spans="1:19" ht="31">
      <c r="A117" s="710"/>
      <c r="B117" s="710"/>
      <c r="C117" s="710"/>
      <c r="D117" s="711"/>
      <c r="E117" s="71" t="s">
        <v>134</v>
      </c>
      <c r="F117" s="71" t="s">
        <v>135</v>
      </c>
      <c r="G117" s="37" t="s">
        <v>103</v>
      </c>
      <c r="H117" s="71" t="s">
        <v>132</v>
      </c>
      <c r="I117" s="36" t="s">
        <v>365</v>
      </c>
      <c r="J117" s="71" t="s">
        <v>252</v>
      </c>
      <c r="K117" s="36" t="s">
        <v>255</v>
      </c>
      <c r="L117" s="710"/>
      <c r="M117" s="710"/>
      <c r="N117" s="710"/>
      <c r="O117" s="710"/>
      <c r="P117" s="710"/>
      <c r="Q117" s="710"/>
      <c r="R117" s="710"/>
      <c r="S117" s="710"/>
    </row>
    <row r="118" spans="1:19" ht="31">
      <c r="A118" s="710"/>
      <c r="B118" s="710"/>
      <c r="C118" s="710"/>
      <c r="D118" s="711"/>
      <c r="E118" s="71" t="s">
        <v>134</v>
      </c>
      <c r="F118" s="71" t="s">
        <v>135</v>
      </c>
      <c r="G118" s="37" t="s">
        <v>103</v>
      </c>
      <c r="H118" s="71" t="s">
        <v>133</v>
      </c>
      <c r="I118" s="36" t="s">
        <v>366</v>
      </c>
      <c r="J118" s="71" t="s">
        <v>252</v>
      </c>
      <c r="K118" s="36" t="s">
        <v>255</v>
      </c>
      <c r="L118" s="710"/>
      <c r="M118" s="710"/>
      <c r="N118" s="710"/>
      <c r="O118" s="710"/>
      <c r="P118" s="710"/>
      <c r="Q118" s="710"/>
      <c r="R118" s="710"/>
      <c r="S118" s="710"/>
    </row>
    <row r="119" spans="1:19" ht="84.75" customHeight="1">
      <c r="A119" s="710"/>
      <c r="B119" s="710"/>
      <c r="C119" s="710"/>
      <c r="D119" s="711"/>
      <c r="E119" s="71" t="s">
        <v>134</v>
      </c>
      <c r="F119" s="71" t="s">
        <v>135</v>
      </c>
      <c r="G119" s="37" t="s">
        <v>103</v>
      </c>
      <c r="H119" s="71" t="s">
        <v>99</v>
      </c>
      <c r="I119" s="36" t="s">
        <v>367</v>
      </c>
      <c r="J119" s="71" t="s">
        <v>133</v>
      </c>
      <c r="K119" s="36" t="s">
        <v>1485</v>
      </c>
      <c r="L119" s="710"/>
      <c r="M119" s="710"/>
      <c r="N119" s="710"/>
      <c r="O119" s="710"/>
      <c r="P119" s="710"/>
      <c r="Q119" s="710"/>
      <c r="R119" s="710"/>
      <c r="S119" s="710"/>
    </row>
    <row r="120" spans="1:19" ht="31">
      <c r="A120" s="710"/>
      <c r="B120" s="710"/>
      <c r="C120" s="710">
        <v>5</v>
      </c>
      <c r="D120" s="711" t="s">
        <v>192</v>
      </c>
      <c r="E120" s="71" t="s">
        <v>134</v>
      </c>
      <c r="F120" s="71" t="s">
        <v>135</v>
      </c>
      <c r="G120" s="37" t="s">
        <v>103</v>
      </c>
      <c r="H120" s="71" t="s">
        <v>130</v>
      </c>
      <c r="I120" s="120" t="s">
        <v>368</v>
      </c>
      <c r="J120" s="71" t="s">
        <v>252</v>
      </c>
      <c r="K120" s="36" t="s">
        <v>255</v>
      </c>
      <c r="L120" s="710">
        <v>3</v>
      </c>
      <c r="M120" s="710" t="s">
        <v>255</v>
      </c>
      <c r="N120" s="710">
        <v>3</v>
      </c>
      <c r="O120" s="710" t="s">
        <v>255</v>
      </c>
      <c r="P120" s="710">
        <v>3</v>
      </c>
      <c r="Q120" s="710" t="s">
        <v>255</v>
      </c>
      <c r="R120" s="710">
        <v>3</v>
      </c>
      <c r="S120" s="710">
        <f>_xlfn.MODE.SNGL(K120:R124)</f>
        <v>3</v>
      </c>
    </row>
    <row r="121" spans="1:19" ht="31">
      <c r="A121" s="710"/>
      <c r="B121" s="710"/>
      <c r="C121" s="710"/>
      <c r="D121" s="711"/>
      <c r="E121" s="71" t="s">
        <v>134</v>
      </c>
      <c r="F121" s="71" t="s">
        <v>135</v>
      </c>
      <c r="G121" s="37" t="s">
        <v>103</v>
      </c>
      <c r="H121" s="71" t="s">
        <v>131</v>
      </c>
      <c r="I121" s="36" t="s">
        <v>369</v>
      </c>
      <c r="J121" s="71" t="s">
        <v>252</v>
      </c>
      <c r="K121" s="36" t="s">
        <v>255</v>
      </c>
      <c r="L121" s="710"/>
      <c r="M121" s="710"/>
      <c r="N121" s="710"/>
      <c r="O121" s="710"/>
      <c r="P121" s="710"/>
      <c r="Q121" s="710"/>
      <c r="R121" s="710"/>
      <c r="S121" s="710"/>
    </row>
    <row r="122" spans="1:19" ht="31">
      <c r="A122" s="710"/>
      <c r="B122" s="710"/>
      <c r="C122" s="710"/>
      <c r="D122" s="711"/>
      <c r="E122" s="71" t="s">
        <v>134</v>
      </c>
      <c r="F122" s="71" t="s">
        <v>135</v>
      </c>
      <c r="G122" s="37" t="s">
        <v>103</v>
      </c>
      <c r="H122" s="71" t="s">
        <v>132</v>
      </c>
      <c r="I122" s="36" t="s">
        <v>370</v>
      </c>
      <c r="J122" s="71" t="s">
        <v>252</v>
      </c>
      <c r="K122" s="36" t="s">
        <v>255</v>
      </c>
      <c r="L122" s="710"/>
      <c r="M122" s="710"/>
      <c r="N122" s="710"/>
      <c r="O122" s="710"/>
      <c r="P122" s="710"/>
      <c r="Q122" s="710"/>
      <c r="R122" s="710"/>
      <c r="S122" s="710"/>
    </row>
    <row r="123" spans="1:19">
      <c r="A123" s="710"/>
      <c r="B123" s="710"/>
      <c r="C123" s="710"/>
      <c r="D123" s="711"/>
      <c r="E123" s="71" t="s">
        <v>134</v>
      </c>
      <c r="F123" s="71" t="s">
        <v>135</v>
      </c>
      <c r="G123" s="37" t="s">
        <v>103</v>
      </c>
      <c r="H123" s="71" t="s">
        <v>133</v>
      </c>
      <c r="I123" s="36" t="s">
        <v>371</v>
      </c>
      <c r="J123" s="71" t="s">
        <v>252</v>
      </c>
      <c r="K123" s="36" t="s">
        <v>255</v>
      </c>
      <c r="L123" s="710"/>
      <c r="M123" s="710"/>
      <c r="N123" s="710"/>
      <c r="O123" s="710"/>
      <c r="P123" s="710"/>
      <c r="Q123" s="710"/>
      <c r="R123" s="710"/>
      <c r="S123" s="710"/>
    </row>
    <row r="124" spans="1:19" ht="93">
      <c r="A124" s="710"/>
      <c r="B124" s="710"/>
      <c r="C124" s="710"/>
      <c r="D124" s="711"/>
      <c r="E124" s="71" t="s">
        <v>134</v>
      </c>
      <c r="F124" s="71" t="s">
        <v>135</v>
      </c>
      <c r="G124" s="37" t="s">
        <v>103</v>
      </c>
      <c r="H124" s="71" t="s">
        <v>99</v>
      </c>
      <c r="I124" s="36" t="s">
        <v>372</v>
      </c>
      <c r="J124" s="71" t="s">
        <v>133</v>
      </c>
      <c r="K124" s="36" t="s">
        <v>1486</v>
      </c>
      <c r="L124" s="710"/>
      <c r="M124" s="710"/>
      <c r="N124" s="710"/>
      <c r="O124" s="710"/>
      <c r="P124" s="710"/>
      <c r="Q124" s="710"/>
      <c r="R124" s="710"/>
      <c r="S124" s="710"/>
    </row>
    <row r="125" spans="1:19" ht="20">
      <c r="A125" s="29" t="s">
        <v>194</v>
      </c>
      <c r="B125" s="695" t="s">
        <v>195</v>
      </c>
      <c r="C125" s="695"/>
      <c r="D125" s="695"/>
      <c r="E125" s="695"/>
      <c r="F125" s="695"/>
      <c r="G125" s="695"/>
      <c r="H125" s="29"/>
      <c r="I125" s="29"/>
      <c r="J125" s="29"/>
      <c r="K125" s="29"/>
      <c r="L125" s="29"/>
      <c r="M125" s="29"/>
      <c r="N125" s="29"/>
      <c r="O125" s="29"/>
      <c r="P125" s="29"/>
      <c r="Q125" s="29"/>
      <c r="R125" s="29"/>
      <c r="S125" s="167">
        <f>S126</f>
        <v>3</v>
      </c>
    </row>
    <row r="126" spans="1:19">
      <c r="A126" s="710"/>
      <c r="B126" s="710"/>
      <c r="C126" s="710">
        <v>1</v>
      </c>
      <c r="D126" s="711" t="s">
        <v>373</v>
      </c>
      <c r="E126" s="71" t="s">
        <v>134</v>
      </c>
      <c r="F126" s="71" t="s">
        <v>103</v>
      </c>
      <c r="G126" s="36" t="s">
        <v>103</v>
      </c>
      <c r="H126" s="71" t="s">
        <v>130</v>
      </c>
      <c r="I126" s="70" t="s">
        <v>374</v>
      </c>
      <c r="J126" s="71" t="s">
        <v>252</v>
      </c>
      <c r="K126" s="36" t="s">
        <v>255</v>
      </c>
      <c r="L126" s="710">
        <v>3</v>
      </c>
      <c r="M126" s="710" t="s">
        <v>255</v>
      </c>
      <c r="N126" s="710">
        <v>3</v>
      </c>
      <c r="O126" s="710" t="s">
        <v>255</v>
      </c>
      <c r="P126" s="710">
        <v>3</v>
      </c>
      <c r="Q126" s="710" t="s">
        <v>255</v>
      </c>
      <c r="R126" s="710">
        <v>3</v>
      </c>
      <c r="S126" s="710">
        <f>_xlfn.MODE.SNGL(K126:R130)</f>
        <v>3</v>
      </c>
    </row>
    <row r="127" spans="1:19" ht="31">
      <c r="A127" s="710"/>
      <c r="B127" s="710"/>
      <c r="C127" s="710"/>
      <c r="D127" s="711"/>
      <c r="E127" s="71" t="s">
        <v>134</v>
      </c>
      <c r="F127" s="71" t="s">
        <v>103</v>
      </c>
      <c r="G127" s="36" t="s">
        <v>103</v>
      </c>
      <c r="H127" s="71" t="s">
        <v>131</v>
      </c>
      <c r="I127" s="70" t="s">
        <v>375</v>
      </c>
      <c r="J127" s="71" t="s">
        <v>252</v>
      </c>
      <c r="K127" s="36" t="s">
        <v>255</v>
      </c>
      <c r="L127" s="710"/>
      <c r="M127" s="710"/>
      <c r="N127" s="710"/>
      <c r="O127" s="710"/>
      <c r="P127" s="710"/>
      <c r="Q127" s="710"/>
      <c r="R127" s="710"/>
      <c r="S127" s="710"/>
    </row>
    <row r="128" spans="1:19" ht="137.25" customHeight="1">
      <c r="A128" s="710"/>
      <c r="B128" s="710"/>
      <c r="C128" s="710"/>
      <c r="D128" s="711"/>
      <c r="E128" s="71" t="s">
        <v>134</v>
      </c>
      <c r="F128" s="71" t="s">
        <v>103</v>
      </c>
      <c r="G128" s="36" t="s">
        <v>103</v>
      </c>
      <c r="H128" s="71" t="s">
        <v>132</v>
      </c>
      <c r="I128" s="70" t="s">
        <v>376</v>
      </c>
      <c r="J128" s="71" t="s">
        <v>133</v>
      </c>
      <c r="K128" s="36" t="s">
        <v>1489</v>
      </c>
      <c r="L128" s="710"/>
      <c r="M128" s="710"/>
      <c r="N128" s="710"/>
      <c r="O128" s="710"/>
      <c r="P128" s="710"/>
      <c r="Q128" s="710"/>
      <c r="R128" s="710"/>
      <c r="S128" s="710"/>
    </row>
    <row r="129" spans="1:19" ht="93">
      <c r="A129" s="710"/>
      <c r="B129" s="710"/>
      <c r="C129" s="710"/>
      <c r="D129" s="711"/>
      <c r="E129" s="71" t="s">
        <v>134</v>
      </c>
      <c r="F129" s="71" t="s">
        <v>103</v>
      </c>
      <c r="G129" s="36" t="s">
        <v>103</v>
      </c>
      <c r="H129" s="71" t="s">
        <v>133</v>
      </c>
      <c r="I129" s="70" t="s">
        <v>377</v>
      </c>
      <c r="J129" s="71" t="s">
        <v>133</v>
      </c>
      <c r="K129" s="36" t="s">
        <v>1488</v>
      </c>
      <c r="L129" s="710"/>
      <c r="M129" s="710"/>
      <c r="N129" s="710"/>
      <c r="O129" s="710"/>
      <c r="P129" s="710"/>
      <c r="Q129" s="710"/>
      <c r="R129" s="710"/>
      <c r="S129" s="710"/>
    </row>
    <row r="130" spans="1:19" ht="126.75" customHeight="1">
      <c r="A130" s="710"/>
      <c r="B130" s="710"/>
      <c r="C130" s="710"/>
      <c r="D130" s="711"/>
      <c r="E130" s="71" t="s">
        <v>134</v>
      </c>
      <c r="F130" s="71" t="s">
        <v>103</v>
      </c>
      <c r="G130" s="36" t="s">
        <v>103</v>
      </c>
      <c r="H130" s="71" t="s">
        <v>99</v>
      </c>
      <c r="I130" s="70" t="s">
        <v>378</v>
      </c>
      <c r="J130" s="71" t="s">
        <v>133</v>
      </c>
      <c r="K130" s="36" t="s">
        <v>1487</v>
      </c>
      <c r="L130" s="710"/>
      <c r="M130" s="710"/>
      <c r="N130" s="710"/>
      <c r="O130" s="710"/>
      <c r="P130" s="710"/>
      <c r="Q130" s="710"/>
      <c r="R130" s="710"/>
      <c r="S130" s="710"/>
    </row>
    <row r="131" spans="1:19" ht="20">
      <c r="A131" s="29" t="s">
        <v>197</v>
      </c>
      <c r="B131" s="695" t="s">
        <v>198</v>
      </c>
      <c r="C131" s="695"/>
      <c r="D131" s="695"/>
      <c r="E131" s="695"/>
      <c r="F131" s="695"/>
      <c r="G131" s="695"/>
      <c r="H131" s="29"/>
      <c r="I131" s="29"/>
      <c r="J131" s="29"/>
      <c r="K131" s="29"/>
      <c r="L131" s="29"/>
      <c r="M131" s="29"/>
      <c r="N131" s="29"/>
      <c r="O131" s="29"/>
      <c r="P131" s="29"/>
      <c r="Q131" s="29"/>
      <c r="R131" s="29"/>
      <c r="S131" s="167">
        <f>S132</f>
        <v>3</v>
      </c>
    </row>
    <row r="132" spans="1:19" ht="31">
      <c r="A132" s="710"/>
      <c r="B132" s="710"/>
      <c r="C132" s="710">
        <v>1</v>
      </c>
      <c r="D132" s="711" t="s">
        <v>199</v>
      </c>
      <c r="E132" s="71" t="s">
        <v>134</v>
      </c>
      <c r="F132" s="71" t="s">
        <v>103</v>
      </c>
      <c r="G132" s="36" t="s">
        <v>103</v>
      </c>
      <c r="H132" s="71" t="s">
        <v>130</v>
      </c>
      <c r="I132" s="36" t="s">
        <v>379</v>
      </c>
      <c r="J132" s="71" t="s">
        <v>252</v>
      </c>
      <c r="K132" s="36" t="s">
        <v>255</v>
      </c>
      <c r="L132" s="710">
        <v>3</v>
      </c>
      <c r="M132" s="710" t="s">
        <v>255</v>
      </c>
      <c r="N132" s="710">
        <v>3</v>
      </c>
      <c r="O132" s="710" t="s">
        <v>255</v>
      </c>
      <c r="P132" s="710">
        <v>3</v>
      </c>
      <c r="Q132" s="710" t="s">
        <v>255</v>
      </c>
      <c r="R132" s="710">
        <v>3</v>
      </c>
      <c r="S132" s="710">
        <f>_xlfn.MODE.SNGL(K132:R136)</f>
        <v>3</v>
      </c>
    </row>
    <row r="133" spans="1:19" ht="31">
      <c r="A133" s="710"/>
      <c r="B133" s="710"/>
      <c r="C133" s="710"/>
      <c r="D133" s="711"/>
      <c r="E133" s="71" t="s">
        <v>134</v>
      </c>
      <c r="F133" s="71" t="s">
        <v>103</v>
      </c>
      <c r="G133" s="36" t="s">
        <v>103</v>
      </c>
      <c r="H133" s="71" t="s">
        <v>131</v>
      </c>
      <c r="I133" s="36" t="s">
        <v>380</v>
      </c>
      <c r="J133" s="71" t="s">
        <v>252</v>
      </c>
      <c r="K133" s="36" t="s">
        <v>255</v>
      </c>
      <c r="L133" s="710"/>
      <c r="M133" s="710"/>
      <c r="N133" s="710"/>
      <c r="O133" s="710"/>
      <c r="P133" s="710"/>
      <c r="Q133" s="710"/>
      <c r="R133" s="710"/>
      <c r="S133" s="710"/>
    </row>
    <row r="134" spans="1:19" ht="77.5">
      <c r="A134" s="710"/>
      <c r="B134" s="710"/>
      <c r="C134" s="710"/>
      <c r="D134" s="711"/>
      <c r="E134" s="71" t="s">
        <v>134</v>
      </c>
      <c r="F134" s="71" t="s">
        <v>103</v>
      </c>
      <c r="G134" s="36" t="s">
        <v>103</v>
      </c>
      <c r="H134" s="71" t="s">
        <v>132</v>
      </c>
      <c r="I134" s="36" t="s">
        <v>381</v>
      </c>
      <c r="J134" s="71" t="s">
        <v>133</v>
      </c>
      <c r="K134" s="36" t="s">
        <v>1492</v>
      </c>
      <c r="L134" s="710"/>
      <c r="M134" s="710"/>
      <c r="N134" s="710"/>
      <c r="O134" s="710"/>
      <c r="P134" s="710"/>
      <c r="Q134" s="710"/>
      <c r="R134" s="710"/>
      <c r="S134" s="710"/>
    </row>
    <row r="135" spans="1:19" ht="99" customHeight="1">
      <c r="A135" s="710"/>
      <c r="B135" s="710"/>
      <c r="C135" s="710"/>
      <c r="D135" s="711"/>
      <c r="E135" s="71" t="s">
        <v>134</v>
      </c>
      <c r="F135" s="71" t="s">
        <v>103</v>
      </c>
      <c r="G135" s="36" t="s">
        <v>103</v>
      </c>
      <c r="H135" s="71" t="s">
        <v>133</v>
      </c>
      <c r="I135" s="36" t="s">
        <v>382</v>
      </c>
      <c r="J135" s="71" t="s">
        <v>133</v>
      </c>
      <c r="K135" s="36" t="s">
        <v>1491</v>
      </c>
      <c r="L135" s="710"/>
      <c r="M135" s="710"/>
      <c r="N135" s="710"/>
      <c r="O135" s="710"/>
      <c r="P135" s="710"/>
      <c r="Q135" s="710"/>
      <c r="R135" s="710"/>
      <c r="S135" s="710"/>
    </row>
    <row r="136" spans="1:19" ht="96.75" customHeight="1">
      <c r="A136" s="710"/>
      <c r="B136" s="710"/>
      <c r="C136" s="710"/>
      <c r="D136" s="711"/>
      <c r="E136" s="71" t="s">
        <v>134</v>
      </c>
      <c r="F136" s="71" t="s">
        <v>103</v>
      </c>
      <c r="G136" s="36" t="s">
        <v>103</v>
      </c>
      <c r="H136" s="71" t="s">
        <v>99</v>
      </c>
      <c r="I136" s="36" t="s">
        <v>383</v>
      </c>
      <c r="J136" s="71" t="s">
        <v>133</v>
      </c>
      <c r="K136" s="36" t="s">
        <v>1490</v>
      </c>
      <c r="L136" s="710"/>
      <c r="M136" s="710"/>
      <c r="N136" s="710"/>
      <c r="O136" s="710"/>
      <c r="P136" s="710"/>
      <c r="Q136" s="710"/>
      <c r="R136" s="710"/>
      <c r="S136" s="710"/>
    </row>
    <row r="137" spans="1:19" ht="20">
      <c r="A137" s="29" t="s">
        <v>200</v>
      </c>
      <c r="B137" s="695" t="s">
        <v>201</v>
      </c>
      <c r="C137" s="695"/>
      <c r="D137" s="695"/>
      <c r="E137" s="695"/>
      <c r="F137" s="695"/>
      <c r="G137" s="695"/>
      <c r="H137" s="29"/>
      <c r="I137" s="29"/>
      <c r="J137" s="29"/>
      <c r="K137" s="29"/>
      <c r="L137" s="29"/>
      <c r="M137" s="29"/>
      <c r="N137" s="29"/>
      <c r="O137" s="29"/>
      <c r="P137" s="29"/>
      <c r="Q137" s="29"/>
      <c r="R137" s="29"/>
      <c r="S137" s="167">
        <f>S138</f>
        <v>3</v>
      </c>
    </row>
    <row r="138" spans="1:19" ht="31">
      <c r="A138" s="710"/>
      <c r="B138" s="710"/>
      <c r="C138" s="710">
        <v>1</v>
      </c>
      <c r="D138" s="711" t="s">
        <v>384</v>
      </c>
      <c r="E138" s="71" t="s">
        <v>134</v>
      </c>
      <c r="F138" s="71" t="s">
        <v>103</v>
      </c>
      <c r="G138" s="36" t="s">
        <v>103</v>
      </c>
      <c r="H138" s="71" t="s">
        <v>130</v>
      </c>
      <c r="I138" s="70" t="s">
        <v>385</v>
      </c>
      <c r="J138" s="71" t="s">
        <v>252</v>
      </c>
      <c r="K138" s="36" t="s">
        <v>255</v>
      </c>
      <c r="L138" s="710">
        <v>3</v>
      </c>
      <c r="M138" s="710" t="s">
        <v>255</v>
      </c>
      <c r="N138" s="710">
        <v>3</v>
      </c>
      <c r="O138" s="710" t="s">
        <v>255</v>
      </c>
      <c r="P138" s="710">
        <v>3</v>
      </c>
      <c r="Q138" s="710" t="s">
        <v>255</v>
      </c>
      <c r="R138" s="710">
        <v>3</v>
      </c>
      <c r="S138" s="710">
        <f>_xlfn.MODE.SNGL(K138:R142)</f>
        <v>3</v>
      </c>
    </row>
    <row r="139" spans="1:19" ht="31">
      <c r="A139" s="710"/>
      <c r="B139" s="710"/>
      <c r="C139" s="710"/>
      <c r="D139" s="711"/>
      <c r="E139" s="71" t="s">
        <v>134</v>
      </c>
      <c r="F139" s="71" t="s">
        <v>103</v>
      </c>
      <c r="G139" s="36" t="s">
        <v>103</v>
      </c>
      <c r="H139" s="71" t="s">
        <v>131</v>
      </c>
      <c r="I139" s="70" t="s">
        <v>386</v>
      </c>
      <c r="J139" s="71" t="s">
        <v>252</v>
      </c>
      <c r="K139" s="36" t="s">
        <v>255</v>
      </c>
      <c r="L139" s="710"/>
      <c r="M139" s="710"/>
      <c r="N139" s="710"/>
      <c r="O139" s="710"/>
      <c r="P139" s="710"/>
      <c r="Q139" s="710"/>
      <c r="R139" s="710"/>
      <c r="S139" s="710"/>
    </row>
    <row r="140" spans="1:19" ht="217">
      <c r="A140" s="710"/>
      <c r="B140" s="710"/>
      <c r="C140" s="710"/>
      <c r="D140" s="711"/>
      <c r="E140" s="71" t="s">
        <v>134</v>
      </c>
      <c r="F140" s="71" t="s">
        <v>103</v>
      </c>
      <c r="G140" s="36" t="s">
        <v>103</v>
      </c>
      <c r="H140" s="71" t="s">
        <v>132</v>
      </c>
      <c r="I140" s="70" t="s">
        <v>387</v>
      </c>
      <c r="J140" s="71" t="s">
        <v>133</v>
      </c>
      <c r="K140" s="36" t="s">
        <v>1495</v>
      </c>
      <c r="L140" s="710"/>
      <c r="M140" s="710"/>
      <c r="N140" s="710"/>
      <c r="O140" s="710"/>
      <c r="P140" s="710"/>
      <c r="Q140" s="710"/>
      <c r="R140" s="710"/>
      <c r="S140" s="710"/>
    </row>
    <row r="141" spans="1:19" ht="108.75" customHeight="1">
      <c r="A141" s="710"/>
      <c r="B141" s="710"/>
      <c r="C141" s="710"/>
      <c r="D141" s="711"/>
      <c r="E141" s="71" t="s">
        <v>134</v>
      </c>
      <c r="F141" s="71" t="s">
        <v>103</v>
      </c>
      <c r="G141" s="36" t="s">
        <v>103</v>
      </c>
      <c r="H141" s="71" t="s">
        <v>133</v>
      </c>
      <c r="I141" s="70" t="s">
        <v>388</v>
      </c>
      <c r="J141" s="71" t="s">
        <v>133</v>
      </c>
      <c r="K141" s="36" t="s">
        <v>1494</v>
      </c>
      <c r="L141" s="710"/>
      <c r="M141" s="710"/>
      <c r="N141" s="710"/>
      <c r="O141" s="710"/>
      <c r="P141" s="710"/>
      <c r="Q141" s="710"/>
      <c r="R141" s="710"/>
      <c r="S141" s="710"/>
    </row>
    <row r="142" spans="1:19" ht="99" customHeight="1">
      <c r="A142" s="710"/>
      <c r="B142" s="710"/>
      <c r="C142" s="710"/>
      <c r="D142" s="711"/>
      <c r="E142" s="71" t="s">
        <v>134</v>
      </c>
      <c r="F142" s="71" t="s">
        <v>103</v>
      </c>
      <c r="G142" s="36" t="s">
        <v>103</v>
      </c>
      <c r="H142" s="71" t="s">
        <v>99</v>
      </c>
      <c r="I142" s="70" t="s">
        <v>389</v>
      </c>
      <c r="J142" s="71" t="s">
        <v>133</v>
      </c>
      <c r="K142" s="36" t="s">
        <v>1493</v>
      </c>
      <c r="L142" s="710"/>
      <c r="M142" s="710"/>
      <c r="N142" s="710"/>
      <c r="O142" s="710"/>
      <c r="P142" s="710"/>
      <c r="Q142" s="710"/>
      <c r="R142" s="710"/>
      <c r="S142" s="710"/>
    </row>
    <row r="143" spans="1:19" ht="20">
      <c r="A143" s="29" t="s">
        <v>203</v>
      </c>
      <c r="B143" s="695" t="s">
        <v>204</v>
      </c>
      <c r="C143" s="695"/>
      <c r="D143" s="695"/>
      <c r="E143" s="695"/>
      <c r="F143" s="695"/>
      <c r="G143" s="695"/>
      <c r="H143" s="29"/>
      <c r="I143" s="29"/>
      <c r="J143" s="29"/>
      <c r="K143" s="29"/>
      <c r="L143" s="29"/>
      <c r="M143" s="29"/>
      <c r="N143" s="29"/>
      <c r="O143" s="29"/>
      <c r="P143" s="29"/>
      <c r="Q143" s="29"/>
      <c r="R143" s="29"/>
      <c r="S143" s="167">
        <f>S144</f>
        <v>3</v>
      </c>
    </row>
    <row r="144" spans="1:19">
      <c r="A144" s="710"/>
      <c r="B144" s="710"/>
      <c r="C144" s="710">
        <v>1</v>
      </c>
      <c r="D144" s="711" t="s">
        <v>390</v>
      </c>
      <c r="E144" s="71" t="s">
        <v>134</v>
      </c>
      <c r="F144" s="71" t="s">
        <v>103</v>
      </c>
      <c r="G144" s="36" t="s">
        <v>103</v>
      </c>
      <c r="H144" s="71" t="s">
        <v>130</v>
      </c>
      <c r="I144" s="70" t="s">
        <v>391</v>
      </c>
      <c r="J144" s="71" t="s">
        <v>252</v>
      </c>
      <c r="K144" s="36" t="s">
        <v>255</v>
      </c>
      <c r="L144" s="710">
        <v>3</v>
      </c>
      <c r="M144" s="710" t="s">
        <v>255</v>
      </c>
      <c r="N144" s="710">
        <v>3</v>
      </c>
      <c r="O144" s="710" t="s">
        <v>255</v>
      </c>
      <c r="P144" s="710">
        <v>3</v>
      </c>
      <c r="Q144" s="710" t="s">
        <v>255</v>
      </c>
      <c r="R144" s="710">
        <v>3</v>
      </c>
      <c r="S144" s="710">
        <f>_xlfn.MODE.SNGL(K144:R148)</f>
        <v>3</v>
      </c>
    </row>
    <row r="145" spans="1:19" ht="31">
      <c r="A145" s="710"/>
      <c r="B145" s="710"/>
      <c r="C145" s="710"/>
      <c r="D145" s="711"/>
      <c r="E145" s="71" t="s">
        <v>134</v>
      </c>
      <c r="F145" s="71" t="s">
        <v>103</v>
      </c>
      <c r="G145" s="36" t="s">
        <v>103</v>
      </c>
      <c r="H145" s="71" t="s">
        <v>131</v>
      </c>
      <c r="I145" s="70" t="s">
        <v>392</v>
      </c>
      <c r="J145" s="71" t="s">
        <v>252</v>
      </c>
      <c r="K145" s="36" t="s">
        <v>255</v>
      </c>
      <c r="L145" s="710"/>
      <c r="M145" s="710"/>
      <c r="N145" s="710"/>
      <c r="O145" s="710"/>
      <c r="P145" s="710"/>
      <c r="Q145" s="710"/>
      <c r="R145" s="710"/>
      <c r="S145" s="710"/>
    </row>
    <row r="146" spans="1:19" ht="116.25" customHeight="1">
      <c r="A146" s="710"/>
      <c r="B146" s="710"/>
      <c r="C146" s="710"/>
      <c r="D146" s="711"/>
      <c r="E146" s="71" t="s">
        <v>134</v>
      </c>
      <c r="F146" s="71" t="s">
        <v>103</v>
      </c>
      <c r="G146" s="36" t="s">
        <v>103</v>
      </c>
      <c r="H146" s="71" t="s">
        <v>132</v>
      </c>
      <c r="I146" s="70" t="s">
        <v>393</v>
      </c>
      <c r="J146" s="71" t="s">
        <v>133</v>
      </c>
      <c r="K146" s="36" t="s">
        <v>1498</v>
      </c>
      <c r="L146" s="710"/>
      <c r="M146" s="710"/>
      <c r="N146" s="710"/>
      <c r="O146" s="710"/>
      <c r="P146" s="710"/>
      <c r="Q146" s="710"/>
      <c r="R146" s="710"/>
      <c r="S146" s="710"/>
    </row>
    <row r="147" spans="1:19" ht="96.75" customHeight="1">
      <c r="A147" s="710"/>
      <c r="B147" s="710"/>
      <c r="C147" s="710"/>
      <c r="D147" s="711"/>
      <c r="E147" s="71" t="s">
        <v>134</v>
      </c>
      <c r="F147" s="71" t="s">
        <v>103</v>
      </c>
      <c r="G147" s="36" t="s">
        <v>103</v>
      </c>
      <c r="H147" s="71" t="s">
        <v>133</v>
      </c>
      <c r="I147" s="70" t="s">
        <v>394</v>
      </c>
      <c r="J147" s="71" t="s">
        <v>133</v>
      </c>
      <c r="K147" s="36" t="s">
        <v>1497</v>
      </c>
      <c r="L147" s="710"/>
      <c r="M147" s="710"/>
      <c r="N147" s="710"/>
      <c r="O147" s="710"/>
      <c r="P147" s="710"/>
      <c r="Q147" s="710"/>
      <c r="R147" s="710"/>
      <c r="S147" s="710"/>
    </row>
    <row r="148" spans="1:19" ht="81.75" customHeight="1">
      <c r="A148" s="710"/>
      <c r="B148" s="710"/>
      <c r="C148" s="710"/>
      <c r="D148" s="711"/>
      <c r="E148" s="71" t="s">
        <v>134</v>
      </c>
      <c r="F148" s="71" t="s">
        <v>103</v>
      </c>
      <c r="G148" s="36" t="s">
        <v>103</v>
      </c>
      <c r="H148" s="71" t="s">
        <v>99</v>
      </c>
      <c r="I148" s="70" t="s">
        <v>395</v>
      </c>
      <c r="J148" s="71" t="s">
        <v>133</v>
      </c>
      <c r="K148" s="36" t="s">
        <v>1496</v>
      </c>
      <c r="L148" s="710"/>
      <c r="M148" s="710"/>
      <c r="N148" s="710"/>
      <c r="O148" s="710"/>
      <c r="P148" s="710"/>
      <c r="Q148" s="710"/>
      <c r="R148" s="710"/>
      <c r="S148" s="710"/>
    </row>
    <row r="149" spans="1:19" ht="20">
      <c r="A149" s="29" t="s">
        <v>206</v>
      </c>
      <c r="B149" s="695" t="s">
        <v>207</v>
      </c>
      <c r="C149" s="695"/>
      <c r="D149" s="695"/>
      <c r="E149" s="695"/>
      <c r="F149" s="695"/>
      <c r="G149" s="695"/>
      <c r="H149" s="29"/>
      <c r="I149" s="29"/>
      <c r="J149" s="29"/>
      <c r="K149" s="29"/>
      <c r="L149" s="29"/>
      <c r="M149" s="29"/>
      <c r="N149" s="29"/>
      <c r="O149" s="29"/>
      <c r="P149" s="29"/>
      <c r="Q149" s="29"/>
      <c r="R149" s="29"/>
      <c r="S149" s="167">
        <f>S150</f>
        <v>3</v>
      </c>
    </row>
    <row r="150" spans="1:19" ht="31">
      <c r="A150" s="713"/>
      <c r="B150" s="713"/>
      <c r="C150" s="713">
        <v>1</v>
      </c>
      <c r="D150" s="712" t="s">
        <v>396</v>
      </c>
      <c r="E150" s="71" t="s">
        <v>134</v>
      </c>
      <c r="F150" s="33" t="s">
        <v>103</v>
      </c>
      <c r="G150" s="33" t="s">
        <v>103</v>
      </c>
      <c r="H150" s="44" t="s">
        <v>130</v>
      </c>
      <c r="I150" s="43" t="s">
        <v>397</v>
      </c>
      <c r="J150" s="71" t="s">
        <v>252</v>
      </c>
      <c r="K150" s="36" t="s">
        <v>255</v>
      </c>
      <c r="L150" s="710">
        <v>3</v>
      </c>
      <c r="M150" s="710" t="s">
        <v>255</v>
      </c>
      <c r="N150" s="710">
        <v>3</v>
      </c>
      <c r="O150" s="710" t="s">
        <v>255</v>
      </c>
      <c r="P150" s="710">
        <v>3</v>
      </c>
      <c r="Q150" s="710" t="s">
        <v>255</v>
      </c>
      <c r="R150" s="710">
        <v>3</v>
      </c>
      <c r="S150" s="710">
        <f>_xlfn.MODE.SNGL(K150:R154)</f>
        <v>3</v>
      </c>
    </row>
    <row r="151" spans="1:19" ht="31">
      <c r="A151" s="713"/>
      <c r="B151" s="713"/>
      <c r="C151" s="713"/>
      <c r="D151" s="712"/>
      <c r="E151" s="71" t="s">
        <v>134</v>
      </c>
      <c r="F151" s="33" t="s">
        <v>103</v>
      </c>
      <c r="G151" s="33" t="s">
        <v>103</v>
      </c>
      <c r="H151" s="44" t="s">
        <v>131</v>
      </c>
      <c r="I151" s="43" t="s">
        <v>398</v>
      </c>
      <c r="J151" s="71" t="s">
        <v>252</v>
      </c>
      <c r="K151" s="36" t="s">
        <v>255</v>
      </c>
      <c r="L151" s="710"/>
      <c r="M151" s="710"/>
      <c r="N151" s="710"/>
      <c r="O151" s="710"/>
      <c r="P151" s="710"/>
      <c r="Q151" s="710"/>
      <c r="R151" s="710"/>
      <c r="S151" s="710"/>
    </row>
    <row r="152" spans="1:19" ht="124">
      <c r="A152" s="713"/>
      <c r="B152" s="713"/>
      <c r="C152" s="713"/>
      <c r="D152" s="712"/>
      <c r="E152" s="71" t="s">
        <v>134</v>
      </c>
      <c r="F152" s="33" t="s">
        <v>103</v>
      </c>
      <c r="G152" s="33" t="s">
        <v>103</v>
      </c>
      <c r="H152" s="44" t="s">
        <v>132</v>
      </c>
      <c r="I152" s="43" t="s">
        <v>399</v>
      </c>
      <c r="J152" s="71" t="s">
        <v>133</v>
      </c>
      <c r="K152" s="36" t="s">
        <v>1501</v>
      </c>
      <c r="L152" s="710"/>
      <c r="M152" s="710"/>
      <c r="N152" s="710"/>
      <c r="O152" s="710"/>
      <c r="P152" s="710"/>
      <c r="Q152" s="710"/>
      <c r="R152" s="710"/>
      <c r="S152" s="710"/>
    </row>
    <row r="153" spans="1:19" ht="139.5">
      <c r="A153" s="713"/>
      <c r="B153" s="713"/>
      <c r="C153" s="713"/>
      <c r="D153" s="712"/>
      <c r="E153" s="71" t="s">
        <v>134</v>
      </c>
      <c r="F153" s="33" t="s">
        <v>103</v>
      </c>
      <c r="G153" s="33" t="s">
        <v>103</v>
      </c>
      <c r="H153" s="44" t="s">
        <v>133</v>
      </c>
      <c r="I153" s="43" t="s">
        <v>400</v>
      </c>
      <c r="J153" s="71" t="s">
        <v>133</v>
      </c>
      <c r="K153" s="36" t="s">
        <v>1500</v>
      </c>
      <c r="L153" s="710"/>
      <c r="M153" s="710"/>
      <c r="N153" s="710"/>
      <c r="O153" s="710"/>
      <c r="P153" s="710"/>
      <c r="Q153" s="710"/>
      <c r="R153" s="710"/>
      <c r="S153" s="710"/>
    </row>
    <row r="154" spans="1:19" ht="99" customHeight="1">
      <c r="A154" s="713"/>
      <c r="B154" s="713"/>
      <c r="C154" s="713"/>
      <c r="D154" s="712"/>
      <c r="E154" s="71" t="s">
        <v>134</v>
      </c>
      <c r="F154" s="33" t="s">
        <v>103</v>
      </c>
      <c r="G154" s="33" t="s">
        <v>103</v>
      </c>
      <c r="H154" s="44" t="s">
        <v>99</v>
      </c>
      <c r="I154" s="43" t="s">
        <v>401</v>
      </c>
      <c r="J154" s="71" t="s">
        <v>133</v>
      </c>
      <c r="K154" s="36" t="s">
        <v>1499</v>
      </c>
      <c r="L154" s="710"/>
      <c r="M154" s="710"/>
      <c r="N154" s="710"/>
      <c r="O154" s="710"/>
      <c r="P154" s="710"/>
      <c r="Q154" s="710"/>
      <c r="R154" s="710"/>
      <c r="S154" s="710"/>
    </row>
    <row r="155" spans="1:19" ht="20">
      <c r="A155" s="29" t="s">
        <v>209</v>
      </c>
      <c r="B155" s="695" t="s">
        <v>210</v>
      </c>
      <c r="C155" s="695"/>
      <c r="D155" s="695"/>
      <c r="E155" s="695"/>
      <c r="F155" s="695"/>
      <c r="G155" s="695"/>
      <c r="H155" s="29"/>
      <c r="I155" s="29"/>
      <c r="J155" s="29"/>
      <c r="K155" s="29"/>
      <c r="L155" s="29"/>
      <c r="M155" s="29"/>
      <c r="N155" s="29"/>
      <c r="O155" s="29"/>
      <c r="P155" s="29"/>
      <c r="Q155" s="29"/>
      <c r="R155" s="29"/>
      <c r="S155" s="167">
        <f>S156</f>
        <v>3</v>
      </c>
    </row>
    <row r="156" spans="1:19" ht="31">
      <c r="A156" s="710"/>
      <c r="B156" s="710"/>
      <c r="C156" s="710">
        <v>1</v>
      </c>
      <c r="D156" s="711" t="s">
        <v>211</v>
      </c>
      <c r="E156" s="71" t="s">
        <v>134</v>
      </c>
      <c r="F156" s="33" t="s">
        <v>103</v>
      </c>
      <c r="G156" s="33" t="s">
        <v>103</v>
      </c>
      <c r="H156" s="71" t="s">
        <v>130</v>
      </c>
      <c r="I156" s="36" t="s">
        <v>402</v>
      </c>
      <c r="J156" s="71" t="s">
        <v>252</v>
      </c>
      <c r="K156" s="36" t="s">
        <v>255</v>
      </c>
      <c r="L156" s="710">
        <v>3</v>
      </c>
      <c r="M156" s="710" t="s">
        <v>255</v>
      </c>
      <c r="N156" s="710">
        <v>3</v>
      </c>
      <c r="O156" s="710" t="s">
        <v>255</v>
      </c>
      <c r="P156" s="710">
        <v>3</v>
      </c>
      <c r="Q156" s="710" t="s">
        <v>255</v>
      </c>
      <c r="R156" s="710">
        <v>3</v>
      </c>
      <c r="S156" s="710">
        <f>_xlfn.MODE.SNGL(K156:R160)</f>
        <v>3</v>
      </c>
    </row>
    <row r="157" spans="1:19" ht="31">
      <c r="A157" s="710"/>
      <c r="B157" s="710"/>
      <c r="C157" s="710"/>
      <c r="D157" s="711"/>
      <c r="E157" s="71" t="s">
        <v>134</v>
      </c>
      <c r="F157" s="33" t="s">
        <v>103</v>
      </c>
      <c r="G157" s="33" t="s">
        <v>103</v>
      </c>
      <c r="H157" s="71" t="s">
        <v>131</v>
      </c>
      <c r="I157" s="36" t="s">
        <v>403</v>
      </c>
      <c r="J157" s="71" t="s">
        <v>252</v>
      </c>
      <c r="K157" s="36" t="s">
        <v>255</v>
      </c>
      <c r="L157" s="710"/>
      <c r="M157" s="710"/>
      <c r="N157" s="710"/>
      <c r="O157" s="710"/>
      <c r="P157" s="710"/>
      <c r="Q157" s="710"/>
      <c r="R157" s="710"/>
      <c r="S157" s="710"/>
    </row>
    <row r="158" spans="1:19" ht="108.5">
      <c r="A158" s="710"/>
      <c r="B158" s="710"/>
      <c r="C158" s="710"/>
      <c r="D158" s="711"/>
      <c r="E158" s="71" t="s">
        <v>134</v>
      </c>
      <c r="F158" s="33" t="s">
        <v>103</v>
      </c>
      <c r="G158" s="33" t="s">
        <v>103</v>
      </c>
      <c r="H158" s="71" t="s">
        <v>132</v>
      </c>
      <c r="I158" s="36" t="s">
        <v>404</v>
      </c>
      <c r="J158" s="71" t="s">
        <v>133</v>
      </c>
      <c r="K158" s="36" t="s">
        <v>1504</v>
      </c>
      <c r="L158" s="710"/>
      <c r="M158" s="710"/>
      <c r="N158" s="710"/>
      <c r="O158" s="710"/>
      <c r="P158" s="710"/>
      <c r="Q158" s="710"/>
      <c r="R158" s="710"/>
      <c r="S158" s="710"/>
    </row>
    <row r="159" spans="1:19" ht="126.75" customHeight="1">
      <c r="A159" s="710"/>
      <c r="B159" s="710"/>
      <c r="C159" s="710"/>
      <c r="D159" s="711"/>
      <c r="E159" s="71" t="s">
        <v>134</v>
      </c>
      <c r="F159" s="33" t="s">
        <v>103</v>
      </c>
      <c r="G159" s="33" t="s">
        <v>103</v>
      </c>
      <c r="H159" s="71" t="s">
        <v>133</v>
      </c>
      <c r="I159" s="36" t="s">
        <v>405</v>
      </c>
      <c r="J159" s="71" t="s">
        <v>133</v>
      </c>
      <c r="K159" s="36" t="s">
        <v>1503</v>
      </c>
      <c r="L159" s="710"/>
      <c r="M159" s="710"/>
      <c r="N159" s="710"/>
      <c r="O159" s="710"/>
      <c r="P159" s="710"/>
      <c r="Q159" s="710"/>
      <c r="R159" s="710"/>
      <c r="S159" s="710"/>
    </row>
    <row r="160" spans="1:19" ht="93">
      <c r="A160" s="710"/>
      <c r="B160" s="710"/>
      <c r="C160" s="710"/>
      <c r="D160" s="711"/>
      <c r="E160" s="71" t="s">
        <v>134</v>
      </c>
      <c r="F160" s="33" t="s">
        <v>103</v>
      </c>
      <c r="G160" s="33" t="s">
        <v>103</v>
      </c>
      <c r="H160" s="71" t="s">
        <v>99</v>
      </c>
      <c r="I160" s="36" t="s">
        <v>406</v>
      </c>
      <c r="J160" s="71" t="s">
        <v>133</v>
      </c>
      <c r="K160" s="36" t="s">
        <v>1502</v>
      </c>
      <c r="L160" s="710"/>
      <c r="M160" s="710"/>
      <c r="N160" s="710"/>
      <c r="O160" s="710"/>
      <c r="P160" s="710"/>
      <c r="Q160" s="710"/>
      <c r="R160" s="710"/>
      <c r="S160" s="710"/>
    </row>
    <row r="161" spans="1:19" ht="20">
      <c r="A161" s="29" t="s">
        <v>212</v>
      </c>
      <c r="B161" s="695" t="s">
        <v>213</v>
      </c>
      <c r="C161" s="695"/>
      <c r="D161" s="695"/>
      <c r="E161" s="695"/>
      <c r="F161" s="695"/>
      <c r="G161" s="695"/>
      <c r="H161" s="29"/>
      <c r="I161" s="29"/>
      <c r="J161" s="29"/>
      <c r="K161" s="29"/>
      <c r="L161" s="29"/>
      <c r="M161" s="29"/>
      <c r="N161" s="29"/>
      <c r="O161" s="29"/>
      <c r="P161" s="29"/>
      <c r="Q161" s="29"/>
      <c r="R161" s="29"/>
      <c r="S161" s="167">
        <f>S162</f>
        <v>3</v>
      </c>
    </row>
    <row r="162" spans="1:19" ht="31">
      <c r="A162" s="710"/>
      <c r="B162" s="710"/>
      <c r="C162" s="710">
        <v>1</v>
      </c>
      <c r="D162" s="711" t="s">
        <v>214</v>
      </c>
      <c r="E162" s="71" t="s">
        <v>134</v>
      </c>
      <c r="F162" s="33" t="s">
        <v>103</v>
      </c>
      <c r="G162" s="33" t="s">
        <v>103</v>
      </c>
      <c r="H162" s="71" t="s">
        <v>130</v>
      </c>
      <c r="I162" s="36" t="s">
        <v>407</v>
      </c>
      <c r="J162" s="71" t="s">
        <v>252</v>
      </c>
      <c r="K162" s="36" t="s">
        <v>255</v>
      </c>
      <c r="L162" s="710">
        <v>3</v>
      </c>
      <c r="M162" s="710" t="s">
        <v>255</v>
      </c>
      <c r="N162" s="710">
        <v>3</v>
      </c>
      <c r="O162" s="710" t="s">
        <v>255</v>
      </c>
      <c r="P162" s="710">
        <v>3</v>
      </c>
      <c r="Q162" s="710" t="s">
        <v>255</v>
      </c>
      <c r="R162" s="710">
        <v>3</v>
      </c>
      <c r="S162" s="710">
        <f>_xlfn.MODE.SNGL(K162:R166)</f>
        <v>3</v>
      </c>
    </row>
    <row r="163" spans="1:19" ht="31">
      <c r="A163" s="710"/>
      <c r="B163" s="710"/>
      <c r="C163" s="710"/>
      <c r="D163" s="711"/>
      <c r="E163" s="71" t="s">
        <v>134</v>
      </c>
      <c r="F163" s="33" t="s">
        <v>103</v>
      </c>
      <c r="G163" s="33" t="s">
        <v>103</v>
      </c>
      <c r="H163" s="71" t="s">
        <v>131</v>
      </c>
      <c r="I163" s="36" t="s">
        <v>408</v>
      </c>
      <c r="J163" s="71" t="s">
        <v>252</v>
      </c>
      <c r="K163" s="36" t="s">
        <v>255</v>
      </c>
      <c r="L163" s="710"/>
      <c r="M163" s="710"/>
      <c r="N163" s="710"/>
      <c r="O163" s="710"/>
      <c r="P163" s="710"/>
      <c r="Q163" s="710"/>
      <c r="R163" s="710"/>
      <c r="S163" s="710"/>
    </row>
    <row r="164" spans="1:19" ht="93">
      <c r="A164" s="710"/>
      <c r="B164" s="710"/>
      <c r="C164" s="710"/>
      <c r="D164" s="711"/>
      <c r="E164" s="71" t="s">
        <v>134</v>
      </c>
      <c r="F164" s="33" t="s">
        <v>103</v>
      </c>
      <c r="G164" s="33" t="s">
        <v>103</v>
      </c>
      <c r="H164" s="71" t="s">
        <v>132</v>
      </c>
      <c r="I164" s="36" t="s">
        <v>409</v>
      </c>
      <c r="J164" s="71" t="s">
        <v>133</v>
      </c>
      <c r="K164" s="36" t="s">
        <v>1507</v>
      </c>
      <c r="L164" s="710"/>
      <c r="M164" s="710"/>
      <c r="N164" s="710"/>
      <c r="O164" s="710"/>
      <c r="P164" s="710"/>
      <c r="Q164" s="710"/>
      <c r="R164" s="710"/>
      <c r="S164" s="710"/>
    </row>
    <row r="165" spans="1:19" ht="108.5">
      <c r="A165" s="710"/>
      <c r="B165" s="710"/>
      <c r="C165" s="710"/>
      <c r="D165" s="711"/>
      <c r="E165" s="71" t="s">
        <v>134</v>
      </c>
      <c r="F165" s="33" t="s">
        <v>103</v>
      </c>
      <c r="G165" s="33" t="s">
        <v>103</v>
      </c>
      <c r="H165" s="71" t="s">
        <v>133</v>
      </c>
      <c r="I165" s="36" t="s">
        <v>410</v>
      </c>
      <c r="J165" s="71" t="s">
        <v>133</v>
      </c>
      <c r="K165" s="36" t="s">
        <v>1506</v>
      </c>
      <c r="L165" s="710"/>
      <c r="M165" s="710"/>
      <c r="N165" s="710"/>
      <c r="O165" s="710"/>
      <c r="P165" s="710"/>
      <c r="Q165" s="710"/>
      <c r="R165" s="710"/>
      <c r="S165" s="710"/>
    </row>
    <row r="166" spans="1:19" ht="87" customHeight="1">
      <c r="A166" s="710"/>
      <c r="B166" s="710"/>
      <c r="C166" s="710"/>
      <c r="D166" s="711"/>
      <c r="E166" s="71" t="s">
        <v>134</v>
      </c>
      <c r="F166" s="33" t="s">
        <v>103</v>
      </c>
      <c r="G166" s="33" t="s">
        <v>103</v>
      </c>
      <c r="H166" s="71" t="s">
        <v>99</v>
      </c>
      <c r="I166" s="36" t="s">
        <v>411</v>
      </c>
      <c r="J166" s="71" t="s">
        <v>133</v>
      </c>
      <c r="K166" s="36" t="s">
        <v>1505</v>
      </c>
      <c r="L166" s="710"/>
      <c r="M166" s="710"/>
      <c r="N166" s="710"/>
      <c r="O166" s="710"/>
      <c r="P166" s="710"/>
      <c r="Q166" s="710"/>
      <c r="R166" s="710"/>
      <c r="S166" s="710"/>
    </row>
    <row r="167" spans="1:19" ht="20">
      <c r="A167" s="29" t="s">
        <v>215</v>
      </c>
      <c r="B167" s="695" t="s">
        <v>216</v>
      </c>
      <c r="C167" s="695"/>
      <c r="D167" s="695"/>
      <c r="E167" s="695"/>
      <c r="F167" s="695"/>
      <c r="G167" s="695"/>
      <c r="H167" s="29"/>
      <c r="I167" s="29"/>
      <c r="J167" s="29"/>
      <c r="K167" s="29"/>
      <c r="L167" s="29"/>
      <c r="M167" s="29"/>
      <c r="N167" s="29"/>
      <c r="O167" s="29"/>
      <c r="P167" s="29"/>
      <c r="Q167" s="29"/>
      <c r="R167" s="29"/>
      <c r="S167" s="167">
        <f>S168</f>
        <v>3</v>
      </c>
    </row>
    <row r="168" spans="1:19" ht="31">
      <c r="A168" s="710"/>
      <c r="B168" s="710"/>
      <c r="C168" s="710">
        <v>1</v>
      </c>
      <c r="D168" s="711" t="s">
        <v>217</v>
      </c>
      <c r="E168" s="71" t="s">
        <v>134</v>
      </c>
      <c r="F168" s="33" t="s">
        <v>103</v>
      </c>
      <c r="G168" s="33" t="s">
        <v>103</v>
      </c>
      <c r="H168" s="71" t="s">
        <v>130</v>
      </c>
      <c r="I168" s="36" t="s">
        <v>412</v>
      </c>
      <c r="J168" s="71" t="s">
        <v>252</v>
      </c>
      <c r="K168" s="36" t="s">
        <v>255</v>
      </c>
      <c r="L168" s="710">
        <v>3</v>
      </c>
      <c r="M168" s="710" t="s">
        <v>255</v>
      </c>
      <c r="N168" s="710">
        <v>3</v>
      </c>
      <c r="O168" s="710" t="s">
        <v>255</v>
      </c>
      <c r="P168" s="710">
        <v>3</v>
      </c>
      <c r="Q168" s="710" t="s">
        <v>255</v>
      </c>
      <c r="R168" s="710">
        <v>3</v>
      </c>
      <c r="S168" s="710">
        <f>_xlfn.MODE.SNGL(K168:R172)</f>
        <v>3</v>
      </c>
    </row>
    <row r="169" spans="1:19" ht="31">
      <c r="A169" s="710"/>
      <c r="B169" s="710"/>
      <c r="C169" s="710"/>
      <c r="D169" s="711"/>
      <c r="E169" s="71" t="s">
        <v>134</v>
      </c>
      <c r="F169" s="33" t="s">
        <v>103</v>
      </c>
      <c r="G169" s="33" t="s">
        <v>103</v>
      </c>
      <c r="H169" s="71" t="s">
        <v>131</v>
      </c>
      <c r="I169" s="36" t="s">
        <v>413</v>
      </c>
      <c r="J169" s="71" t="s">
        <v>252</v>
      </c>
      <c r="K169" s="36" t="s">
        <v>255</v>
      </c>
      <c r="L169" s="710"/>
      <c r="M169" s="710"/>
      <c r="N169" s="710"/>
      <c r="O169" s="710"/>
      <c r="P169" s="710"/>
      <c r="Q169" s="710"/>
      <c r="R169" s="710"/>
      <c r="S169" s="710"/>
    </row>
    <row r="170" spans="1:19" ht="93">
      <c r="A170" s="710"/>
      <c r="B170" s="710"/>
      <c r="C170" s="710"/>
      <c r="D170" s="711"/>
      <c r="E170" s="71" t="s">
        <v>134</v>
      </c>
      <c r="F170" s="33" t="s">
        <v>103</v>
      </c>
      <c r="G170" s="33" t="s">
        <v>103</v>
      </c>
      <c r="H170" s="71" t="s">
        <v>132</v>
      </c>
      <c r="I170" s="36" t="s">
        <v>414</v>
      </c>
      <c r="J170" s="71" t="s">
        <v>133</v>
      </c>
      <c r="K170" s="36" t="s">
        <v>1510</v>
      </c>
      <c r="L170" s="710"/>
      <c r="M170" s="710"/>
      <c r="N170" s="710"/>
      <c r="O170" s="710"/>
      <c r="P170" s="710"/>
      <c r="Q170" s="710"/>
      <c r="R170" s="710"/>
      <c r="S170" s="710"/>
    </row>
    <row r="171" spans="1:19" ht="108.5">
      <c r="A171" s="710"/>
      <c r="B171" s="710"/>
      <c r="C171" s="710"/>
      <c r="D171" s="711"/>
      <c r="E171" s="71" t="s">
        <v>134</v>
      </c>
      <c r="F171" s="33" t="s">
        <v>103</v>
      </c>
      <c r="G171" s="33" t="s">
        <v>103</v>
      </c>
      <c r="H171" s="71" t="s">
        <v>133</v>
      </c>
      <c r="I171" s="36" t="s">
        <v>415</v>
      </c>
      <c r="J171" s="71" t="s">
        <v>133</v>
      </c>
      <c r="K171" s="36" t="s">
        <v>1509</v>
      </c>
      <c r="L171" s="710"/>
      <c r="M171" s="710"/>
      <c r="N171" s="710"/>
      <c r="O171" s="710"/>
      <c r="P171" s="710"/>
      <c r="Q171" s="710"/>
      <c r="R171" s="710"/>
      <c r="S171" s="710"/>
    </row>
    <row r="172" spans="1:19" ht="77.5">
      <c r="A172" s="710"/>
      <c r="B172" s="710"/>
      <c r="C172" s="710"/>
      <c r="D172" s="711"/>
      <c r="E172" s="71" t="s">
        <v>134</v>
      </c>
      <c r="F172" s="33" t="s">
        <v>103</v>
      </c>
      <c r="G172" s="33" t="s">
        <v>103</v>
      </c>
      <c r="H172" s="71" t="s">
        <v>99</v>
      </c>
      <c r="I172" s="36" t="s">
        <v>416</v>
      </c>
      <c r="J172" s="71" t="s">
        <v>133</v>
      </c>
      <c r="K172" s="36" t="s">
        <v>1508</v>
      </c>
      <c r="L172" s="710"/>
      <c r="M172" s="710"/>
      <c r="N172" s="710"/>
      <c r="O172" s="710"/>
      <c r="P172" s="710"/>
      <c r="Q172" s="710"/>
      <c r="R172" s="710"/>
      <c r="S172" s="710"/>
    </row>
    <row r="173" spans="1:19" ht="20">
      <c r="A173" s="29" t="s">
        <v>218</v>
      </c>
      <c r="B173" s="695" t="s">
        <v>219</v>
      </c>
      <c r="C173" s="695"/>
      <c r="D173" s="695"/>
      <c r="E173" s="695"/>
      <c r="F173" s="695"/>
      <c r="G173" s="695"/>
      <c r="H173" s="29"/>
      <c r="I173" s="29"/>
      <c r="J173" s="29"/>
      <c r="K173" s="29"/>
      <c r="L173" s="29"/>
      <c r="M173" s="29"/>
      <c r="N173" s="29"/>
      <c r="O173" s="29"/>
      <c r="P173" s="29"/>
      <c r="Q173" s="29"/>
      <c r="R173" s="29"/>
      <c r="S173" s="167">
        <f>S174</f>
        <v>3</v>
      </c>
    </row>
    <row r="174" spans="1:19" ht="46.5">
      <c r="A174" s="710"/>
      <c r="B174" s="710"/>
      <c r="C174" s="710">
        <v>1</v>
      </c>
      <c r="D174" s="711" t="s">
        <v>220</v>
      </c>
      <c r="E174" s="71" t="s">
        <v>134</v>
      </c>
      <c r="F174" s="33" t="s">
        <v>103</v>
      </c>
      <c r="G174" s="33" t="s">
        <v>103</v>
      </c>
      <c r="H174" s="71" t="s">
        <v>130</v>
      </c>
      <c r="I174" s="36" t="s">
        <v>417</v>
      </c>
      <c r="J174" s="71" t="s">
        <v>252</v>
      </c>
      <c r="K174" s="36" t="s">
        <v>255</v>
      </c>
      <c r="L174" s="710">
        <v>3</v>
      </c>
      <c r="M174" s="710" t="s">
        <v>255</v>
      </c>
      <c r="N174" s="710">
        <v>3</v>
      </c>
      <c r="O174" s="710" t="s">
        <v>255</v>
      </c>
      <c r="P174" s="710">
        <v>3</v>
      </c>
      <c r="Q174" s="710" t="s">
        <v>255</v>
      </c>
      <c r="R174" s="710">
        <v>3</v>
      </c>
      <c r="S174" s="710">
        <f>_xlfn.MODE.SNGL(K174:R178)</f>
        <v>3</v>
      </c>
    </row>
    <row r="175" spans="1:19" ht="31">
      <c r="A175" s="710"/>
      <c r="B175" s="710"/>
      <c r="C175" s="710"/>
      <c r="D175" s="711"/>
      <c r="E175" s="71" t="s">
        <v>134</v>
      </c>
      <c r="F175" s="33" t="s">
        <v>103</v>
      </c>
      <c r="G175" s="33" t="s">
        <v>103</v>
      </c>
      <c r="H175" s="71" t="s">
        <v>131</v>
      </c>
      <c r="I175" s="36" t="s">
        <v>418</v>
      </c>
      <c r="J175" s="71" t="s">
        <v>252</v>
      </c>
      <c r="K175" s="36" t="s">
        <v>255</v>
      </c>
      <c r="L175" s="710"/>
      <c r="M175" s="710"/>
      <c r="N175" s="710"/>
      <c r="O175" s="710"/>
      <c r="P175" s="710"/>
      <c r="Q175" s="710"/>
      <c r="R175" s="710"/>
      <c r="S175" s="710"/>
    </row>
    <row r="176" spans="1:19" ht="99.75" customHeight="1">
      <c r="A176" s="710"/>
      <c r="B176" s="710"/>
      <c r="C176" s="710"/>
      <c r="D176" s="711"/>
      <c r="E176" s="71" t="s">
        <v>134</v>
      </c>
      <c r="F176" s="33" t="s">
        <v>103</v>
      </c>
      <c r="G176" s="33" t="s">
        <v>103</v>
      </c>
      <c r="H176" s="71" t="s">
        <v>132</v>
      </c>
      <c r="I176" s="36" t="s">
        <v>419</v>
      </c>
      <c r="J176" s="71" t="s">
        <v>133</v>
      </c>
      <c r="K176" s="36" t="s">
        <v>1513</v>
      </c>
      <c r="L176" s="710"/>
      <c r="M176" s="710"/>
      <c r="N176" s="710"/>
      <c r="O176" s="710"/>
      <c r="P176" s="710"/>
      <c r="Q176" s="710"/>
      <c r="R176" s="710"/>
      <c r="S176" s="710"/>
    </row>
    <row r="177" spans="1:19" ht="124">
      <c r="A177" s="710"/>
      <c r="B177" s="710"/>
      <c r="C177" s="710"/>
      <c r="D177" s="711"/>
      <c r="E177" s="71" t="s">
        <v>134</v>
      </c>
      <c r="F177" s="33" t="s">
        <v>103</v>
      </c>
      <c r="G177" s="33" t="s">
        <v>103</v>
      </c>
      <c r="H177" s="71" t="s">
        <v>133</v>
      </c>
      <c r="I177" s="36" t="s">
        <v>420</v>
      </c>
      <c r="J177" s="71" t="s">
        <v>133</v>
      </c>
      <c r="K177" s="36" t="s">
        <v>1512</v>
      </c>
      <c r="L177" s="710"/>
      <c r="M177" s="710"/>
      <c r="N177" s="710"/>
      <c r="O177" s="710"/>
      <c r="P177" s="710"/>
      <c r="Q177" s="710"/>
      <c r="R177" s="710"/>
      <c r="S177" s="710"/>
    </row>
    <row r="178" spans="1:19" ht="124">
      <c r="A178" s="710"/>
      <c r="B178" s="710"/>
      <c r="C178" s="710"/>
      <c r="D178" s="711"/>
      <c r="E178" s="71" t="s">
        <v>134</v>
      </c>
      <c r="F178" s="33" t="s">
        <v>103</v>
      </c>
      <c r="G178" s="33" t="s">
        <v>103</v>
      </c>
      <c r="H178" s="71" t="s">
        <v>99</v>
      </c>
      <c r="I178" s="36" t="s">
        <v>421</v>
      </c>
      <c r="J178" s="71" t="s">
        <v>133</v>
      </c>
      <c r="K178" s="36" t="s">
        <v>1511</v>
      </c>
      <c r="L178" s="710"/>
      <c r="M178" s="710"/>
      <c r="N178" s="710"/>
      <c r="O178" s="710"/>
      <c r="P178" s="710"/>
      <c r="Q178" s="710"/>
      <c r="R178" s="710"/>
      <c r="S178" s="710"/>
    </row>
    <row r="179" spans="1:19" ht="20">
      <c r="A179" s="29" t="s">
        <v>221</v>
      </c>
      <c r="B179" s="695" t="s">
        <v>222</v>
      </c>
      <c r="C179" s="695"/>
      <c r="D179" s="695"/>
      <c r="E179" s="695"/>
      <c r="F179" s="695"/>
      <c r="G179" s="695"/>
      <c r="H179" s="29"/>
      <c r="I179" s="29"/>
      <c r="J179" s="29"/>
      <c r="K179" s="29"/>
      <c r="L179" s="29"/>
      <c r="M179" s="29"/>
      <c r="N179" s="29"/>
      <c r="O179" s="29"/>
      <c r="P179" s="29"/>
      <c r="Q179" s="29"/>
      <c r="R179" s="29"/>
      <c r="S179" s="167">
        <f>S180</f>
        <v>3</v>
      </c>
    </row>
    <row r="180" spans="1:19" ht="46.5">
      <c r="A180" s="710"/>
      <c r="B180" s="710"/>
      <c r="C180" s="710">
        <v>1</v>
      </c>
      <c r="D180" s="711" t="s">
        <v>223</v>
      </c>
      <c r="E180" s="71" t="s">
        <v>134</v>
      </c>
      <c r="F180" s="33" t="s">
        <v>103</v>
      </c>
      <c r="G180" s="33" t="s">
        <v>103</v>
      </c>
      <c r="H180" s="71" t="s">
        <v>130</v>
      </c>
      <c r="I180" s="36" t="s">
        <v>422</v>
      </c>
      <c r="J180" s="71" t="s">
        <v>252</v>
      </c>
      <c r="K180" s="36" t="s">
        <v>255</v>
      </c>
      <c r="L180" s="710">
        <v>3</v>
      </c>
      <c r="M180" s="710" t="s">
        <v>255</v>
      </c>
      <c r="N180" s="710">
        <v>3</v>
      </c>
      <c r="O180" s="710" t="s">
        <v>255</v>
      </c>
      <c r="P180" s="710">
        <v>3</v>
      </c>
      <c r="Q180" s="710" t="s">
        <v>255</v>
      </c>
      <c r="R180" s="710">
        <v>3</v>
      </c>
      <c r="S180" s="710">
        <f>_xlfn.MODE.SNGL(K180:R184)</f>
        <v>3</v>
      </c>
    </row>
    <row r="181" spans="1:19" ht="31">
      <c r="A181" s="710"/>
      <c r="B181" s="710"/>
      <c r="C181" s="710"/>
      <c r="D181" s="711"/>
      <c r="E181" s="71" t="s">
        <v>134</v>
      </c>
      <c r="F181" s="33" t="s">
        <v>103</v>
      </c>
      <c r="G181" s="33" t="s">
        <v>103</v>
      </c>
      <c r="H181" s="71" t="s">
        <v>131</v>
      </c>
      <c r="I181" s="36" t="s">
        <v>423</v>
      </c>
      <c r="J181" s="71" t="s">
        <v>252</v>
      </c>
      <c r="K181" s="36" t="s">
        <v>255</v>
      </c>
      <c r="L181" s="710"/>
      <c r="M181" s="710"/>
      <c r="N181" s="710"/>
      <c r="O181" s="710"/>
      <c r="P181" s="710"/>
      <c r="Q181" s="710"/>
      <c r="R181" s="710"/>
      <c r="S181" s="710"/>
    </row>
    <row r="182" spans="1:19" ht="124">
      <c r="A182" s="710"/>
      <c r="B182" s="710"/>
      <c r="C182" s="710"/>
      <c r="D182" s="711"/>
      <c r="E182" s="71" t="s">
        <v>134</v>
      </c>
      <c r="F182" s="33" t="s">
        <v>103</v>
      </c>
      <c r="G182" s="33" t="s">
        <v>103</v>
      </c>
      <c r="H182" s="71" t="s">
        <v>132</v>
      </c>
      <c r="I182" s="36" t="s">
        <v>424</v>
      </c>
      <c r="J182" s="71" t="s">
        <v>133</v>
      </c>
      <c r="K182" s="36" t="s">
        <v>1516</v>
      </c>
      <c r="L182" s="710"/>
      <c r="M182" s="710"/>
      <c r="N182" s="710"/>
      <c r="O182" s="710"/>
      <c r="P182" s="710"/>
      <c r="Q182" s="710"/>
      <c r="R182" s="710"/>
      <c r="S182" s="710"/>
    </row>
    <row r="183" spans="1:19" ht="124">
      <c r="A183" s="710"/>
      <c r="B183" s="710"/>
      <c r="C183" s="710"/>
      <c r="D183" s="711"/>
      <c r="E183" s="71" t="s">
        <v>134</v>
      </c>
      <c r="F183" s="33" t="s">
        <v>103</v>
      </c>
      <c r="G183" s="33" t="s">
        <v>103</v>
      </c>
      <c r="H183" s="71" t="s">
        <v>133</v>
      </c>
      <c r="I183" s="36" t="s">
        <v>425</v>
      </c>
      <c r="J183" s="71" t="s">
        <v>133</v>
      </c>
      <c r="K183" s="36" t="s">
        <v>1515</v>
      </c>
      <c r="L183" s="710"/>
      <c r="M183" s="710"/>
      <c r="N183" s="710"/>
      <c r="O183" s="710"/>
      <c r="P183" s="710"/>
      <c r="Q183" s="710"/>
      <c r="R183" s="710"/>
      <c r="S183" s="710"/>
    </row>
    <row r="184" spans="1:19" ht="108.5">
      <c r="A184" s="710"/>
      <c r="B184" s="710"/>
      <c r="C184" s="710"/>
      <c r="D184" s="711"/>
      <c r="E184" s="71" t="s">
        <v>134</v>
      </c>
      <c r="F184" s="33" t="s">
        <v>103</v>
      </c>
      <c r="G184" s="33" t="s">
        <v>103</v>
      </c>
      <c r="H184" s="71" t="s">
        <v>99</v>
      </c>
      <c r="I184" s="36" t="s">
        <v>426</v>
      </c>
      <c r="J184" s="71" t="s">
        <v>133</v>
      </c>
      <c r="K184" s="36" t="s">
        <v>1514</v>
      </c>
      <c r="L184" s="710"/>
      <c r="M184" s="710"/>
      <c r="N184" s="710"/>
      <c r="O184" s="710"/>
      <c r="P184" s="710"/>
      <c r="Q184" s="710"/>
      <c r="R184" s="710"/>
      <c r="S184" s="710"/>
    </row>
    <row r="185" spans="1:19" ht="20">
      <c r="A185" s="29" t="s">
        <v>224</v>
      </c>
      <c r="B185" s="695" t="s">
        <v>225</v>
      </c>
      <c r="C185" s="695"/>
      <c r="D185" s="695"/>
      <c r="E185" s="695"/>
      <c r="F185" s="695"/>
      <c r="G185" s="695"/>
      <c r="H185" s="29"/>
      <c r="I185" s="29"/>
      <c r="J185" s="29"/>
      <c r="K185" s="29"/>
      <c r="L185" s="29"/>
      <c r="M185" s="29"/>
      <c r="N185" s="29"/>
      <c r="O185" s="29"/>
      <c r="P185" s="29"/>
      <c r="Q185" s="29"/>
      <c r="R185" s="29"/>
      <c r="S185" s="167">
        <f>S186</f>
        <v>3</v>
      </c>
    </row>
    <row r="186" spans="1:19" ht="46.5">
      <c r="A186" s="710"/>
      <c r="B186" s="710"/>
      <c r="C186" s="710">
        <v>1</v>
      </c>
      <c r="D186" s="711" t="s">
        <v>226</v>
      </c>
      <c r="E186" s="71" t="s">
        <v>134</v>
      </c>
      <c r="F186" s="33" t="s">
        <v>103</v>
      </c>
      <c r="G186" s="33" t="s">
        <v>103</v>
      </c>
      <c r="H186" s="71" t="s">
        <v>130</v>
      </c>
      <c r="I186" s="36" t="s">
        <v>427</v>
      </c>
      <c r="J186" s="71" t="s">
        <v>252</v>
      </c>
      <c r="K186" s="36" t="s">
        <v>255</v>
      </c>
      <c r="L186" s="710">
        <v>3</v>
      </c>
      <c r="M186" s="710" t="s">
        <v>255</v>
      </c>
      <c r="N186" s="710">
        <v>3</v>
      </c>
      <c r="O186" s="710" t="s">
        <v>255</v>
      </c>
      <c r="P186" s="710">
        <v>3</v>
      </c>
      <c r="Q186" s="710" t="s">
        <v>255</v>
      </c>
      <c r="R186" s="710">
        <v>3</v>
      </c>
      <c r="S186" s="710">
        <f>_xlfn.MODE.SNGL(K186:R190)</f>
        <v>3</v>
      </c>
    </row>
    <row r="187" spans="1:19" ht="31">
      <c r="A187" s="710"/>
      <c r="B187" s="710"/>
      <c r="C187" s="710"/>
      <c r="D187" s="711"/>
      <c r="E187" s="71" t="s">
        <v>134</v>
      </c>
      <c r="F187" s="33" t="s">
        <v>103</v>
      </c>
      <c r="G187" s="33" t="s">
        <v>103</v>
      </c>
      <c r="H187" s="71" t="s">
        <v>131</v>
      </c>
      <c r="I187" s="36" t="s">
        <v>428</v>
      </c>
      <c r="J187" s="71" t="s">
        <v>252</v>
      </c>
      <c r="K187" s="36" t="s">
        <v>255</v>
      </c>
      <c r="L187" s="710"/>
      <c r="M187" s="710"/>
      <c r="N187" s="710"/>
      <c r="O187" s="710"/>
      <c r="P187" s="710"/>
      <c r="Q187" s="710"/>
      <c r="R187" s="710"/>
      <c r="S187" s="710"/>
    </row>
    <row r="188" spans="1:19" ht="124">
      <c r="A188" s="710"/>
      <c r="B188" s="710"/>
      <c r="C188" s="710"/>
      <c r="D188" s="711"/>
      <c r="E188" s="71" t="s">
        <v>134</v>
      </c>
      <c r="F188" s="33" t="s">
        <v>103</v>
      </c>
      <c r="G188" s="33" t="s">
        <v>103</v>
      </c>
      <c r="H188" s="71" t="s">
        <v>132</v>
      </c>
      <c r="I188" s="36" t="s">
        <v>429</v>
      </c>
      <c r="J188" s="71" t="s">
        <v>133</v>
      </c>
      <c r="K188" s="36" t="s">
        <v>1519</v>
      </c>
      <c r="L188" s="710"/>
      <c r="M188" s="710"/>
      <c r="N188" s="710"/>
      <c r="O188" s="710"/>
      <c r="P188" s="710"/>
      <c r="Q188" s="710"/>
      <c r="R188" s="710"/>
      <c r="S188" s="710"/>
    </row>
    <row r="189" spans="1:19" ht="139.5">
      <c r="A189" s="710"/>
      <c r="B189" s="710"/>
      <c r="C189" s="710"/>
      <c r="D189" s="711"/>
      <c r="E189" s="71" t="s">
        <v>134</v>
      </c>
      <c r="F189" s="33" t="s">
        <v>103</v>
      </c>
      <c r="G189" s="33" t="s">
        <v>103</v>
      </c>
      <c r="H189" s="71" t="s">
        <v>133</v>
      </c>
      <c r="I189" s="36" t="s">
        <v>430</v>
      </c>
      <c r="J189" s="71" t="s">
        <v>133</v>
      </c>
      <c r="K189" s="36" t="s">
        <v>1518</v>
      </c>
      <c r="L189" s="710"/>
      <c r="M189" s="710"/>
      <c r="N189" s="710"/>
      <c r="O189" s="710"/>
      <c r="P189" s="710"/>
      <c r="Q189" s="710"/>
      <c r="R189" s="710"/>
      <c r="S189" s="710"/>
    </row>
    <row r="190" spans="1:19" ht="108.5">
      <c r="A190" s="710"/>
      <c r="B190" s="710"/>
      <c r="C190" s="710"/>
      <c r="D190" s="711"/>
      <c r="E190" s="71" t="s">
        <v>134</v>
      </c>
      <c r="F190" s="33" t="s">
        <v>103</v>
      </c>
      <c r="G190" s="33" t="s">
        <v>103</v>
      </c>
      <c r="H190" s="71" t="s">
        <v>99</v>
      </c>
      <c r="I190" s="36" t="s">
        <v>431</v>
      </c>
      <c r="J190" s="71" t="s">
        <v>133</v>
      </c>
      <c r="K190" s="36" t="s">
        <v>1517</v>
      </c>
      <c r="L190" s="710"/>
      <c r="M190" s="710"/>
      <c r="N190" s="710"/>
      <c r="O190" s="710"/>
      <c r="P190" s="710"/>
      <c r="Q190" s="710"/>
      <c r="R190" s="710"/>
      <c r="S190" s="710"/>
    </row>
    <row r="191" spans="1:19" ht="20">
      <c r="A191" s="29" t="s">
        <v>227</v>
      </c>
      <c r="B191" s="695" t="s">
        <v>228</v>
      </c>
      <c r="C191" s="695"/>
      <c r="D191" s="695"/>
      <c r="E191" s="695"/>
      <c r="F191" s="695"/>
      <c r="G191" s="695"/>
      <c r="H191" s="29"/>
      <c r="I191" s="29"/>
      <c r="J191" s="29"/>
      <c r="K191" s="29"/>
      <c r="L191" s="29"/>
      <c r="M191" s="29"/>
      <c r="N191" s="29"/>
      <c r="O191" s="29"/>
      <c r="P191" s="29"/>
      <c r="Q191" s="29"/>
      <c r="R191" s="29"/>
      <c r="S191" s="167">
        <f>AVERAGE(S192:S211)</f>
        <v>3</v>
      </c>
    </row>
    <row r="192" spans="1:19">
      <c r="A192" s="710"/>
      <c r="B192" s="710"/>
      <c r="C192" s="710">
        <v>1</v>
      </c>
      <c r="D192" s="711" t="s">
        <v>432</v>
      </c>
      <c r="E192" s="71" t="s">
        <v>134</v>
      </c>
      <c r="F192" s="33" t="s">
        <v>103</v>
      </c>
      <c r="G192" s="33" t="s">
        <v>103</v>
      </c>
      <c r="H192" s="71" t="s">
        <v>130</v>
      </c>
      <c r="I192" s="61" t="s">
        <v>433</v>
      </c>
      <c r="J192" s="71" t="s">
        <v>252</v>
      </c>
      <c r="K192" s="36" t="s">
        <v>255</v>
      </c>
      <c r="L192" s="710">
        <v>3</v>
      </c>
      <c r="M192" s="710" t="s">
        <v>255</v>
      </c>
      <c r="N192" s="710">
        <v>3</v>
      </c>
      <c r="O192" s="710" t="s">
        <v>255</v>
      </c>
      <c r="P192" s="710">
        <v>3</v>
      </c>
      <c r="Q192" s="710" t="s">
        <v>255</v>
      </c>
      <c r="R192" s="710">
        <v>3</v>
      </c>
      <c r="S192" s="710">
        <f>_xlfn.MODE.SNGL(K192:R196)</f>
        <v>3</v>
      </c>
    </row>
    <row r="193" spans="1:19" ht="31">
      <c r="A193" s="710"/>
      <c r="B193" s="710"/>
      <c r="C193" s="710"/>
      <c r="D193" s="711"/>
      <c r="E193" s="71" t="s">
        <v>134</v>
      </c>
      <c r="F193" s="33" t="s">
        <v>103</v>
      </c>
      <c r="G193" s="33" t="s">
        <v>103</v>
      </c>
      <c r="H193" s="71" t="s">
        <v>131</v>
      </c>
      <c r="I193" s="70" t="s">
        <v>434</v>
      </c>
      <c r="J193" s="71" t="s">
        <v>252</v>
      </c>
      <c r="K193" s="36" t="s">
        <v>255</v>
      </c>
      <c r="L193" s="710"/>
      <c r="M193" s="710"/>
      <c r="N193" s="710"/>
      <c r="O193" s="710"/>
      <c r="P193" s="710"/>
      <c r="Q193" s="710"/>
      <c r="R193" s="710"/>
      <c r="S193" s="710"/>
    </row>
    <row r="194" spans="1:19" ht="108.5">
      <c r="A194" s="710"/>
      <c r="B194" s="710"/>
      <c r="C194" s="710"/>
      <c r="D194" s="711"/>
      <c r="E194" s="71" t="s">
        <v>134</v>
      </c>
      <c r="F194" s="33" t="s">
        <v>103</v>
      </c>
      <c r="G194" s="33" t="s">
        <v>103</v>
      </c>
      <c r="H194" s="71" t="s">
        <v>132</v>
      </c>
      <c r="I194" s="70" t="s">
        <v>435</v>
      </c>
      <c r="J194" s="71" t="s">
        <v>133</v>
      </c>
      <c r="K194" s="36" t="s">
        <v>1522</v>
      </c>
      <c r="L194" s="710"/>
      <c r="M194" s="710"/>
      <c r="N194" s="710"/>
      <c r="O194" s="710"/>
      <c r="P194" s="710"/>
      <c r="Q194" s="710"/>
      <c r="R194" s="710"/>
      <c r="S194" s="710"/>
    </row>
    <row r="195" spans="1:19" ht="108.5">
      <c r="A195" s="710"/>
      <c r="B195" s="710"/>
      <c r="C195" s="710"/>
      <c r="D195" s="711"/>
      <c r="E195" s="71" t="s">
        <v>134</v>
      </c>
      <c r="F195" s="33" t="s">
        <v>103</v>
      </c>
      <c r="G195" s="33" t="s">
        <v>103</v>
      </c>
      <c r="H195" s="71" t="s">
        <v>133</v>
      </c>
      <c r="I195" s="70" t="s">
        <v>436</v>
      </c>
      <c r="J195" s="71" t="s">
        <v>133</v>
      </c>
      <c r="K195" s="36" t="s">
        <v>1521</v>
      </c>
      <c r="L195" s="710"/>
      <c r="M195" s="710"/>
      <c r="N195" s="710"/>
      <c r="O195" s="710"/>
      <c r="P195" s="710"/>
      <c r="Q195" s="710"/>
      <c r="R195" s="710"/>
      <c r="S195" s="710"/>
    </row>
    <row r="196" spans="1:19" ht="96" customHeight="1">
      <c r="A196" s="710"/>
      <c r="B196" s="710"/>
      <c r="C196" s="710"/>
      <c r="D196" s="711"/>
      <c r="E196" s="71" t="s">
        <v>134</v>
      </c>
      <c r="F196" s="33" t="s">
        <v>103</v>
      </c>
      <c r="G196" s="33" t="s">
        <v>103</v>
      </c>
      <c r="H196" s="71" t="s">
        <v>99</v>
      </c>
      <c r="I196" s="70" t="s">
        <v>437</v>
      </c>
      <c r="J196" s="71" t="s">
        <v>133</v>
      </c>
      <c r="K196" s="36" t="s">
        <v>1520</v>
      </c>
      <c r="L196" s="710"/>
      <c r="M196" s="710"/>
      <c r="N196" s="710"/>
      <c r="O196" s="710"/>
      <c r="P196" s="710"/>
      <c r="Q196" s="710"/>
      <c r="R196" s="710"/>
      <c r="S196" s="710"/>
    </row>
    <row r="197" spans="1:19">
      <c r="A197" s="710"/>
      <c r="B197" s="710"/>
      <c r="C197" s="710">
        <v>2</v>
      </c>
      <c r="D197" s="711" t="s">
        <v>438</v>
      </c>
      <c r="E197" s="71" t="s">
        <v>134</v>
      </c>
      <c r="F197" s="71" t="s">
        <v>135</v>
      </c>
      <c r="G197" s="37" t="s">
        <v>103</v>
      </c>
      <c r="H197" s="71" t="s">
        <v>130</v>
      </c>
      <c r="I197" s="36" t="s">
        <v>439</v>
      </c>
      <c r="J197" s="71" t="s">
        <v>252</v>
      </c>
      <c r="K197" s="36" t="s">
        <v>255</v>
      </c>
      <c r="L197" s="710">
        <v>3</v>
      </c>
      <c r="M197" s="710" t="s">
        <v>255</v>
      </c>
      <c r="N197" s="710">
        <v>3</v>
      </c>
      <c r="O197" s="710" t="s">
        <v>255</v>
      </c>
      <c r="P197" s="710">
        <v>3</v>
      </c>
      <c r="Q197" s="710" t="s">
        <v>255</v>
      </c>
      <c r="R197" s="710">
        <v>3</v>
      </c>
      <c r="S197" s="710">
        <f>_xlfn.MODE.SNGL(K197:R201)</f>
        <v>3</v>
      </c>
    </row>
    <row r="198" spans="1:19">
      <c r="A198" s="710"/>
      <c r="B198" s="710"/>
      <c r="C198" s="710"/>
      <c r="D198" s="711"/>
      <c r="E198" s="71" t="s">
        <v>134</v>
      </c>
      <c r="F198" s="71" t="s">
        <v>135</v>
      </c>
      <c r="G198" s="37" t="s">
        <v>103</v>
      </c>
      <c r="H198" s="71" t="s">
        <v>131</v>
      </c>
      <c r="I198" s="36" t="s">
        <v>440</v>
      </c>
      <c r="J198" s="71" t="s">
        <v>252</v>
      </c>
      <c r="K198" s="36" t="s">
        <v>255</v>
      </c>
      <c r="L198" s="710"/>
      <c r="M198" s="710"/>
      <c r="N198" s="710"/>
      <c r="O198" s="710"/>
      <c r="P198" s="710"/>
      <c r="Q198" s="710"/>
      <c r="R198" s="710"/>
      <c r="S198" s="710"/>
    </row>
    <row r="199" spans="1:19">
      <c r="A199" s="710"/>
      <c r="B199" s="710"/>
      <c r="C199" s="710"/>
      <c r="D199" s="711"/>
      <c r="E199" s="71" t="s">
        <v>134</v>
      </c>
      <c r="F199" s="71" t="s">
        <v>135</v>
      </c>
      <c r="G199" s="37" t="s">
        <v>103</v>
      </c>
      <c r="H199" s="71" t="s">
        <v>132</v>
      </c>
      <c r="I199" s="36" t="s">
        <v>441</v>
      </c>
      <c r="J199" s="71" t="s">
        <v>252</v>
      </c>
      <c r="K199" s="36" t="s">
        <v>255</v>
      </c>
      <c r="L199" s="710"/>
      <c r="M199" s="710"/>
      <c r="N199" s="710"/>
      <c r="O199" s="710"/>
      <c r="P199" s="710"/>
      <c r="Q199" s="710"/>
      <c r="R199" s="710"/>
      <c r="S199" s="710"/>
    </row>
    <row r="200" spans="1:19" ht="77.5">
      <c r="A200" s="710"/>
      <c r="B200" s="710"/>
      <c r="C200" s="710"/>
      <c r="D200" s="711"/>
      <c r="E200" s="71" t="s">
        <v>134</v>
      </c>
      <c r="F200" s="71" t="s">
        <v>135</v>
      </c>
      <c r="G200" s="37" t="s">
        <v>103</v>
      </c>
      <c r="H200" s="71" t="s">
        <v>133</v>
      </c>
      <c r="I200" s="36" t="s">
        <v>442</v>
      </c>
      <c r="J200" s="71" t="s">
        <v>133</v>
      </c>
      <c r="K200" s="36" t="s">
        <v>1524</v>
      </c>
      <c r="L200" s="710"/>
      <c r="M200" s="710"/>
      <c r="N200" s="710"/>
      <c r="O200" s="710"/>
      <c r="P200" s="710"/>
      <c r="Q200" s="710"/>
      <c r="R200" s="710"/>
      <c r="S200" s="710"/>
    </row>
    <row r="201" spans="1:19" ht="62">
      <c r="A201" s="710"/>
      <c r="B201" s="710"/>
      <c r="C201" s="710"/>
      <c r="D201" s="711"/>
      <c r="E201" s="71" t="s">
        <v>134</v>
      </c>
      <c r="F201" s="71" t="s">
        <v>135</v>
      </c>
      <c r="G201" s="37" t="s">
        <v>103</v>
      </c>
      <c r="H201" s="71" t="s">
        <v>99</v>
      </c>
      <c r="I201" s="36" t="s">
        <v>443</v>
      </c>
      <c r="J201" s="71" t="s">
        <v>133</v>
      </c>
      <c r="K201" s="36" t="s">
        <v>1523</v>
      </c>
      <c r="L201" s="710"/>
      <c r="M201" s="710"/>
      <c r="N201" s="710"/>
      <c r="O201" s="710"/>
      <c r="P201" s="710"/>
      <c r="Q201" s="710"/>
      <c r="R201" s="710"/>
      <c r="S201" s="710"/>
    </row>
    <row r="202" spans="1:19" ht="46.5">
      <c r="A202" s="710"/>
      <c r="B202" s="710"/>
      <c r="C202" s="710">
        <v>3</v>
      </c>
      <c r="D202" s="711" t="s">
        <v>231</v>
      </c>
      <c r="E202" s="71" t="s">
        <v>134</v>
      </c>
      <c r="F202" s="71" t="s">
        <v>135</v>
      </c>
      <c r="G202" s="37" t="s">
        <v>103</v>
      </c>
      <c r="H202" s="71" t="s">
        <v>130</v>
      </c>
      <c r="I202" s="120" t="s">
        <v>444</v>
      </c>
      <c r="J202" s="71" t="s">
        <v>252</v>
      </c>
      <c r="K202" s="36" t="s">
        <v>255</v>
      </c>
      <c r="L202" s="710">
        <v>3</v>
      </c>
      <c r="M202" s="710" t="s">
        <v>255</v>
      </c>
      <c r="N202" s="710">
        <v>3</v>
      </c>
      <c r="O202" s="710" t="s">
        <v>255</v>
      </c>
      <c r="P202" s="710">
        <v>3</v>
      </c>
      <c r="Q202" s="710" t="s">
        <v>255</v>
      </c>
      <c r="R202" s="710">
        <v>3</v>
      </c>
      <c r="S202" s="710">
        <f>_xlfn.MODE.SNGL(K202:R206)</f>
        <v>3</v>
      </c>
    </row>
    <row r="203" spans="1:19" ht="31">
      <c r="A203" s="710"/>
      <c r="B203" s="710"/>
      <c r="C203" s="710"/>
      <c r="D203" s="711"/>
      <c r="E203" s="71" t="s">
        <v>134</v>
      </c>
      <c r="F203" s="71" t="s">
        <v>135</v>
      </c>
      <c r="G203" s="37" t="s">
        <v>103</v>
      </c>
      <c r="H203" s="71" t="s">
        <v>131</v>
      </c>
      <c r="I203" s="36" t="s">
        <v>445</v>
      </c>
      <c r="J203" s="71" t="s">
        <v>252</v>
      </c>
      <c r="K203" s="36" t="s">
        <v>255</v>
      </c>
      <c r="L203" s="710"/>
      <c r="M203" s="710"/>
      <c r="N203" s="710"/>
      <c r="O203" s="710"/>
      <c r="P203" s="710"/>
      <c r="Q203" s="710"/>
      <c r="R203" s="710"/>
      <c r="S203" s="710"/>
    </row>
    <row r="204" spans="1:19" ht="155">
      <c r="A204" s="710"/>
      <c r="B204" s="710"/>
      <c r="C204" s="710"/>
      <c r="D204" s="711"/>
      <c r="E204" s="71" t="s">
        <v>134</v>
      </c>
      <c r="F204" s="71" t="s">
        <v>135</v>
      </c>
      <c r="G204" s="37" t="s">
        <v>103</v>
      </c>
      <c r="H204" s="71" t="s">
        <v>132</v>
      </c>
      <c r="I204" s="36" t="s">
        <v>446</v>
      </c>
      <c r="J204" s="71" t="s">
        <v>133</v>
      </c>
      <c r="K204" s="36" t="s">
        <v>1527</v>
      </c>
      <c r="L204" s="710"/>
      <c r="M204" s="710"/>
      <c r="N204" s="710"/>
      <c r="O204" s="710"/>
      <c r="P204" s="710"/>
      <c r="Q204" s="710"/>
      <c r="R204" s="710"/>
      <c r="S204" s="710"/>
    </row>
    <row r="205" spans="1:19" ht="108.75" customHeight="1">
      <c r="A205" s="710"/>
      <c r="B205" s="710"/>
      <c r="C205" s="710"/>
      <c r="D205" s="711"/>
      <c r="E205" s="71" t="s">
        <v>134</v>
      </c>
      <c r="F205" s="71" t="s">
        <v>135</v>
      </c>
      <c r="G205" s="37" t="s">
        <v>103</v>
      </c>
      <c r="H205" s="71" t="s">
        <v>133</v>
      </c>
      <c r="I205" s="36" t="s">
        <v>447</v>
      </c>
      <c r="J205" s="71" t="s">
        <v>133</v>
      </c>
      <c r="K205" s="36" t="s">
        <v>1526</v>
      </c>
      <c r="L205" s="710"/>
      <c r="M205" s="710"/>
      <c r="N205" s="710"/>
      <c r="O205" s="710"/>
      <c r="P205" s="710"/>
      <c r="Q205" s="710"/>
      <c r="R205" s="710"/>
      <c r="S205" s="710"/>
    </row>
    <row r="206" spans="1:19" ht="124">
      <c r="A206" s="710"/>
      <c r="B206" s="710"/>
      <c r="C206" s="710"/>
      <c r="D206" s="711"/>
      <c r="E206" s="71" t="s">
        <v>134</v>
      </c>
      <c r="F206" s="71" t="s">
        <v>135</v>
      </c>
      <c r="G206" s="37" t="s">
        <v>103</v>
      </c>
      <c r="H206" s="71" t="s">
        <v>99</v>
      </c>
      <c r="I206" s="36" t="s">
        <v>448</v>
      </c>
      <c r="J206" s="71" t="s">
        <v>133</v>
      </c>
      <c r="K206" s="36" t="s">
        <v>1525</v>
      </c>
      <c r="L206" s="710"/>
      <c r="M206" s="710"/>
      <c r="N206" s="710"/>
      <c r="O206" s="710"/>
      <c r="P206" s="710"/>
      <c r="Q206" s="710"/>
      <c r="R206" s="710"/>
      <c r="S206" s="710"/>
    </row>
    <row r="207" spans="1:19" ht="62">
      <c r="A207" s="710"/>
      <c r="B207" s="710"/>
      <c r="C207" s="710">
        <v>4</v>
      </c>
      <c r="D207" s="711" t="s">
        <v>232</v>
      </c>
      <c r="E207" s="71" t="s">
        <v>134</v>
      </c>
      <c r="F207" s="71" t="s">
        <v>135</v>
      </c>
      <c r="G207" s="37" t="s">
        <v>103</v>
      </c>
      <c r="H207" s="71" t="s">
        <v>130</v>
      </c>
      <c r="I207" s="120" t="s">
        <v>449</v>
      </c>
      <c r="J207" s="71" t="s">
        <v>252</v>
      </c>
      <c r="K207" s="36" t="s">
        <v>255</v>
      </c>
      <c r="L207" s="710">
        <v>3</v>
      </c>
      <c r="M207" s="710" t="s">
        <v>255</v>
      </c>
      <c r="N207" s="710">
        <v>3</v>
      </c>
      <c r="O207" s="710" t="s">
        <v>255</v>
      </c>
      <c r="P207" s="710">
        <v>3</v>
      </c>
      <c r="Q207" s="710" t="s">
        <v>255</v>
      </c>
      <c r="R207" s="710">
        <v>3</v>
      </c>
      <c r="S207" s="710">
        <f>_xlfn.MODE.SNGL(K207:R211)</f>
        <v>3</v>
      </c>
    </row>
    <row r="208" spans="1:19" ht="46.5">
      <c r="A208" s="710"/>
      <c r="B208" s="710"/>
      <c r="C208" s="710"/>
      <c r="D208" s="711"/>
      <c r="E208" s="71" t="s">
        <v>134</v>
      </c>
      <c r="F208" s="71" t="s">
        <v>135</v>
      </c>
      <c r="G208" s="37" t="s">
        <v>103</v>
      </c>
      <c r="H208" s="71" t="s">
        <v>131</v>
      </c>
      <c r="I208" s="120" t="s">
        <v>450</v>
      </c>
      <c r="J208" s="71" t="s">
        <v>252</v>
      </c>
      <c r="K208" s="36" t="s">
        <v>255</v>
      </c>
      <c r="L208" s="710"/>
      <c r="M208" s="710"/>
      <c r="N208" s="710"/>
      <c r="O208" s="710"/>
      <c r="P208" s="710"/>
      <c r="Q208" s="710"/>
      <c r="R208" s="710"/>
      <c r="S208" s="710"/>
    </row>
    <row r="209" spans="1:19" ht="139.5">
      <c r="A209" s="710"/>
      <c r="B209" s="710"/>
      <c r="C209" s="710"/>
      <c r="D209" s="711"/>
      <c r="E209" s="71" t="s">
        <v>134</v>
      </c>
      <c r="F209" s="71" t="s">
        <v>135</v>
      </c>
      <c r="G209" s="37" t="s">
        <v>103</v>
      </c>
      <c r="H209" s="71" t="s">
        <v>132</v>
      </c>
      <c r="I209" s="120" t="s">
        <v>451</v>
      </c>
      <c r="J209" s="71" t="s">
        <v>133</v>
      </c>
      <c r="K209" s="36" t="s">
        <v>1530</v>
      </c>
      <c r="L209" s="710"/>
      <c r="M209" s="710"/>
      <c r="N209" s="710"/>
      <c r="O209" s="710"/>
      <c r="P209" s="710"/>
      <c r="Q209" s="710"/>
      <c r="R209" s="710"/>
      <c r="S209" s="710"/>
    </row>
    <row r="210" spans="1:19" ht="139.5">
      <c r="A210" s="710"/>
      <c r="B210" s="710"/>
      <c r="C210" s="710"/>
      <c r="D210" s="711"/>
      <c r="E210" s="71" t="s">
        <v>134</v>
      </c>
      <c r="F210" s="71" t="s">
        <v>135</v>
      </c>
      <c r="G210" s="37" t="s">
        <v>103</v>
      </c>
      <c r="H210" s="71" t="s">
        <v>133</v>
      </c>
      <c r="I210" s="36" t="s">
        <v>452</v>
      </c>
      <c r="J210" s="71" t="s">
        <v>133</v>
      </c>
      <c r="K210" s="36" t="s">
        <v>1529</v>
      </c>
      <c r="L210" s="710"/>
      <c r="M210" s="710"/>
      <c r="N210" s="710"/>
      <c r="O210" s="710"/>
      <c r="P210" s="710"/>
      <c r="Q210" s="710"/>
      <c r="R210" s="710"/>
      <c r="S210" s="710"/>
    </row>
    <row r="211" spans="1:19" ht="124">
      <c r="A211" s="710"/>
      <c r="B211" s="710"/>
      <c r="C211" s="710"/>
      <c r="D211" s="711"/>
      <c r="E211" s="71" t="s">
        <v>134</v>
      </c>
      <c r="F211" s="71" t="s">
        <v>135</v>
      </c>
      <c r="G211" s="37" t="s">
        <v>103</v>
      </c>
      <c r="H211" s="71" t="s">
        <v>99</v>
      </c>
      <c r="I211" s="36" t="s">
        <v>453</v>
      </c>
      <c r="J211" s="71" t="s">
        <v>133</v>
      </c>
      <c r="K211" s="36" t="s">
        <v>1528</v>
      </c>
      <c r="L211" s="710"/>
      <c r="M211" s="710"/>
      <c r="N211" s="710"/>
      <c r="O211" s="710"/>
      <c r="P211" s="710"/>
      <c r="Q211" s="710"/>
      <c r="R211" s="710"/>
      <c r="S211" s="710"/>
    </row>
    <row r="212" spans="1:19" ht="20">
      <c r="A212" s="29" t="s">
        <v>234</v>
      </c>
      <c r="B212" s="695" t="s">
        <v>235</v>
      </c>
      <c r="C212" s="695"/>
      <c r="D212" s="695"/>
      <c r="E212" s="695"/>
      <c r="F212" s="695"/>
      <c r="G212" s="695"/>
      <c r="H212" s="29"/>
      <c r="I212" s="29"/>
      <c r="J212" s="29"/>
      <c r="K212" s="29"/>
      <c r="L212" s="29"/>
      <c r="M212" s="29"/>
      <c r="N212" s="29"/>
      <c r="O212" s="29"/>
      <c r="P212" s="29"/>
      <c r="Q212" s="29"/>
      <c r="R212" s="29"/>
      <c r="S212" s="167">
        <f>S213</f>
        <v>3</v>
      </c>
    </row>
    <row r="213" spans="1:19">
      <c r="A213" s="710"/>
      <c r="B213" s="710"/>
      <c r="C213" s="710">
        <v>1</v>
      </c>
      <c r="D213" s="711" t="s">
        <v>236</v>
      </c>
      <c r="E213" s="71" t="s">
        <v>134</v>
      </c>
      <c r="F213" s="37" t="s">
        <v>103</v>
      </c>
      <c r="G213" s="37" t="s">
        <v>103</v>
      </c>
      <c r="H213" s="71" t="s">
        <v>130</v>
      </c>
      <c r="I213" s="61" t="s">
        <v>454</v>
      </c>
      <c r="J213" s="71" t="s">
        <v>252</v>
      </c>
      <c r="K213" s="36" t="s">
        <v>255</v>
      </c>
      <c r="L213" s="710">
        <v>3</v>
      </c>
      <c r="M213" s="710" t="s">
        <v>255</v>
      </c>
      <c r="N213" s="710">
        <v>3</v>
      </c>
      <c r="O213" s="710" t="s">
        <v>255</v>
      </c>
      <c r="P213" s="710">
        <v>3</v>
      </c>
      <c r="Q213" s="710" t="s">
        <v>255</v>
      </c>
      <c r="R213" s="710">
        <v>3</v>
      </c>
      <c r="S213" s="710">
        <f>_xlfn.MODE.SNGL(K213:R217)</f>
        <v>3</v>
      </c>
    </row>
    <row r="214" spans="1:19" ht="31">
      <c r="A214" s="710"/>
      <c r="B214" s="710"/>
      <c r="C214" s="710"/>
      <c r="D214" s="711"/>
      <c r="E214" s="71" t="s">
        <v>134</v>
      </c>
      <c r="F214" s="37" t="s">
        <v>103</v>
      </c>
      <c r="G214" s="37" t="s">
        <v>103</v>
      </c>
      <c r="H214" s="71" t="s">
        <v>131</v>
      </c>
      <c r="I214" s="70" t="s">
        <v>455</v>
      </c>
      <c r="J214" s="71" t="s">
        <v>252</v>
      </c>
      <c r="K214" s="36" t="s">
        <v>255</v>
      </c>
      <c r="L214" s="710"/>
      <c r="M214" s="710"/>
      <c r="N214" s="710"/>
      <c r="O214" s="710"/>
      <c r="P214" s="710"/>
      <c r="Q214" s="710"/>
      <c r="R214" s="710"/>
      <c r="S214" s="710"/>
    </row>
    <row r="215" spans="1:19" ht="93">
      <c r="A215" s="710"/>
      <c r="B215" s="710"/>
      <c r="C215" s="710"/>
      <c r="D215" s="711"/>
      <c r="E215" s="71" t="s">
        <v>134</v>
      </c>
      <c r="F215" s="37" t="s">
        <v>103</v>
      </c>
      <c r="G215" s="37" t="s">
        <v>103</v>
      </c>
      <c r="H215" s="71" t="s">
        <v>132</v>
      </c>
      <c r="I215" s="70" t="s">
        <v>456</v>
      </c>
      <c r="J215" s="71" t="s">
        <v>133</v>
      </c>
      <c r="K215" s="36" t="s">
        <v>1533</v>
      </c>
      <c r="L215" s="710"/>
      <c r="M215" s="710"/>
      <c r="N215" s="710"/>
      <c r="O215" s="710"/>
      <c r="P215" s="710"/>
      <c r="Q215" s="710"/>
      <c r="R215" s="710"/>
      <c r="S215" s="710"/>
    </row>
    <row r="216" spans="1:19" ht="93">
      <c r="A216" s="710"/>
      <c r="B216" s="710"/>
      <c r="C216" s="710"/>
      <c r="D216" s="711"/>
      <c r="E216" s="71" t="s">
        <v>134</v>
      </c>
      <c r="F216" s="37" t="s">
        <v>103</v>
      </c>
      <c r="G216" s="37" t="s">
        <v>103</v>
      </c>
      <c r="H216" s="71" t="s">
        <v>133</v>
      </c>
      <c r="I216" s="70" t="s">
        <v>457</v>
      </c>
      <c r="J216" s="71" t="s">
        <v>133</v>
      </c>
      <c r="K216" s="36" t="s">
        <v>1532</v>
      </c>
      <c r="L216" s="710"/>
      <c r="M216" s="710"/>
      <c r="N216" s="710"/>
      <c r="O216" s="710"/>
      <c r="P216" s="710"/>
      <c r="Q216" s="710"/>
      <c r="R216" s="710"/>
      <c r="S216" s="710"/>
    </row>
    <row r="217" spans="1:19" ht="62">
      <c r="A217" s="710"/>
      <c r="B217" s="710"/>
      <c r="C217" s="710"/>
      <c r="D217" s="711"/>
      <c r="E217" s="71" t="s">
        <v>134</v>
      </c>
      <c r="F217" s="37" t="s">
        <v>103</v>
      </c>
      <c r="G217" s="37" t="s">
        <v>103</v>
      </c>
      <c r="H217" s="71" t="s">
        <v>99</v>
      </c>
      <c r="I217" s="61" t="s">
        <v>458</v>
      </c>
      <c r="J217" s="71" t="s">
        <v>133</v>
      </c>
      <c r="K217" s="36" t="s">
        <v>1531</v>
      </c>
      <c r="L217" s="710"/>
      <c r="M217" s="710"/>
      <c r="N217" s="710"/>
      <c r="O217" s="710"/>
      <c r="P217" s="710"/>
      <c r="Q217" s="710"/>
      <c r="R217" s="710"/>
      <c r="S217" s="710"/>
    </row>
    <row r="218" spans="1:19" ht="20">
      <c r="A218" s="29" t="s">
        <v>237</v>
      </c>
      <c r="B218" s="695" t="s">
        <v>238</v>
      </c>
      <c r="C218" s="695"/>
      <c r="D218" s="695"/>
      <c r="E218" s="695"/>
      <c r="F218" s="695"/>
      <c r="G218" s="695"/>
      <c r="H218" s="29"/>
      <c r="I218" s="29"/>
      <c r="J218" s="29"/>
      <c r="K218" s="29"/>
      <c r="L218" s="29"/>
      <c r="M218" s="29"/>
      <c r="N218" s="29"/>
      <c r="O218" s="29"/>
      <c r="P218" s="29"/>
      <c r="Q218" s="29"/>
      <c r="R218" s="29"/>
      <c r="S218" s="167">
        <f>AVERAGE(S219:S233)</f>
        <v>3</v>
      </c>
    </row>
    <row r="219" spans="1:19" ht="31">
      <c r="A219" s="710"/>
      <c r="B219" s="710"/>
      <c r="C219" s="710">
        <v>1</v>
      </c>
      <c r="D219" s="711" t="s">
        <v>459</v>
      </c>
      <c r="E219" s="71" t="s">
        <v>134</v>
      </c>
      <c r="F219" s="37" t="s">
        <v>103</v>
      </c>
      <c r="G219" s="37" t="s">
        <v>103</v>
      </c>
      <c r="H219" s="71" t="s">
        <v>130</v>
      </c>
      <c r="I219" s="70" t="s">
        <v>460</v>
      </c>
      <c r="J219" s="71" t="s">
        <v>252</v>
      </c>
      <c r="K219" s="36" t="s">
        <v>255</v>
      </c>
      <c r="L219" s="710">
        <v>3</v>
      </c>
      <c r="M219" s="710" t="s">
        <v>255</v>
      </c>
      <c r="N219" s="710">
        <v>3</v>
      </c>
      <c r="O219" s="710" t="s">
        <v>255</v>
      </c>
      <c r="P219" s="710">
        <v>3</v>
      </c>
      <c r="Q219" s="710" t="s">
        <v>255</v>
      </c>
      <c r="R219" s="710">
        <v>3</v>
      </c>
      <c r="S219" s="710">
        <f>_xlfn.MODE.SNGL(K219:R223)</f>
        <v>3</v>
      </c>
    </row>
    <row r="220" spans="1:19">
      <c r="A220" s="710"/>
      <c r="B220" s="710"/>
      <c r="C220" s="710"/>
      <c r="D220" s="711"/>
      <c r="E220" s="71" t="s">
        <v>134</v>
      </c>
      <c r="F220" s="37" t="s">
        <v>103</v>
      </c>
      <c r="G220" s="37" t="s">
        <v>103</v>
      </c>
      <c r="H220" s="71" t="s">
        <v>131</v>
      </c>
      <c r="I220" s="61" t="s">
        <v>461</v>
      </c>
      <c r="J220" s="71"/>
      <c r="K220" s="36"/>
      <c r="L220" s="710"/>
      <c r="M220" s="710"/>
      <c r="N220" s="710"/>
      <c r="O220" s="710"/>
      <c r="P220" s="710"/>
      <c r="Q220" s="710"/>
      <c r="R220" s="710"/>
      <c r="S220" s="710"/>
    </row>
    <row r="221" spans="1:19" ht="77.5">
      <c r="A221" s="710"/>
      <c r="B221" s="710"/>
      <c r="C221" s="710"/>
      <c r="D221" s="711"/>
      <c r="E221" s="71" t="s">
        <v>134</v>
      </c>
      <c r="F221" s="37" t="s">
        <v>103</v>
      </c>
      <c r="G221" s="37" t="s">
        <v>103</v>
      </c>
      <c r="H221" s="71" t="s">
        <v>132</v>
      </c>
      <c r="I221" s="70" t="s">
        <v>462</v>
      </c>
      <c r="J221" s="71"/>
      <c r="K221" s="36"/>
      <c r="L221" s="710"/>
      <c r="M221" s="710"/>
      <c r="N221" s="710"/>
      <c r="O221" s="710"/>
      <c r="P221" s="710"/>
      <c r="Q221" s="710"/>
      <c r="R221" s="710"/>
      <c r="S221" s="710"/>
    </row>
    <row r="222" spans="1:19" ht="46.5">
      <c r="A222" s="710"/>
      <c r="B222" s="710"/>
      <c r="C222" s="710"/>
      <c r="D222" s="711"/>
      <c r="E222" s="71" t="s">
        <v>134</v>
      </c>
      <c r="F222" s="37" t="s">
        <v>103</v>
      </c>
      <c r="G222" s="37" t="s">
        <v>103</v>
      </c>
      <c r="H222" s="71" t="s">
        <v>133</v>
      </c>
      <c r="I222" s="70" t="s">
        <v>463</v>
      </c>
      <c r="J222" s="71"/>
      <c r="K222" s="36"/>
      <c r="L222" s="710"/>
      <c r="M222" s="710"/>
      <c r="N222" s="710"/>
      <c r="O222" s="710"/>
      <c r="P222" s="710"/>
      <c r="Q222" s="710"/>
      <c r="R222" s="710"/>
      <c r="S222" s="710"/>
    </row>
    <row r="223" spans="1:19">
      <c r="A223" s="710"/>
      <c r="B223" s="710"/>
      <c r="C223" s="710"/>
      <c r="D223" s="711"/>
      <c r="E223" s="71" t="s">
        <v>134</v>
      </c>
      <c r="F223" s="37" t="s">
        <v>103</v>
      </c>
      <c r="G223" s="37" t="s">
        <v>103</v>
      </c>
      <c r="H223" s="71" t="s">
        <v>99</v>
      </c>
      <c r="I223" s="70" t="s">
        <v>464</v>
      </c>
      <c r="J223" s="71"/>
      <c r="K223" s="36"/>
      <c r="L223" s="710"/>
      <c r="M223" s="710"/>
      <c r="N223" s="710"/>
      <c r="O223" s="710"/>
      <c r="P223" s="710"/>
      <c r="Q223" s="710"/>
      <c r="R223" s="710"/>
      <c r="S223" s="710"/>
    </row>
    <row r="224" spans="1:19" ht="31">
      <c r="A224" s="710"/>
      <c r="B224" s="710"/>
      <c r="C224" s="710">
        <v>2</v>
      </c>
      <c r="D224" s="711" t="s">
        <v>240</v>
      </c>
      <c r="E224" s="71" t="s">
        <v>134</v>
      </c>
      <c r="F224" s="71" t="s">
        <v>135</v>
      </c>
      <c r="G224" s="37" t="s">
        <v>103</v>
      </c>
      <c r="H224" s="71" t="s">
        <v>130</v>
      </c>
      <c r="I224" s="120" t="s">
        <v>465</v>
      </c>
      <c r="J224" s="71" t="s">
        <v>252</v>
      </c>
      <c r="K224" s="36" t="s">
        <v>255</v>
      </c>
      <c r="L224" s="710">
        <v>3</v>
      </c>
      <c r="M224" s="710" t="s">
        <v>255</v>
      </c>
      <c r="N224" s="710">
        <v>3</v>
      </c>
      <c r="O224" s="710" t="s">
        <v>255</v>
      </c>
      <c r="P224" s="710">
        <v>3</v>
      </c>
      <c r="Q224" s="710" t="s">
        <v>255</v>
      </c>
      <c r="R224" s="710">
        <v>3</v>
      </c>
      <c r="S224" s="710">
        <f>_xlfn.MODE.SNGL(K224:R228)</f>
        <v>3</v>
      </c>
    </row>
    <row r="225" spans="1:19" ht="31">
      <c r="A225" s="710"/>
      <c r="B225" s="710"/>
      <c r="C225" s="710"/>
      <c r="D225" s="711"/>
      <c r="E225" s="71" t="s">
        <v>134</v>
      </c>
      <c r="F225" s="71" t="s">
        <v>135</v>
      </c>
      <c r="G225" s="37" t="s">
        <v>103</v>
      </c>
      <c r="H225" s="71" t="s">
        <v>131</v>
      </c>
      <c r="I225" s="120" t="s">
        <v>466</v>
      </c>
      <c r="J225" s="71"/>
      <c r="K225" s="36"/>
      <c r="L225" s="710"/>
      <c r="M225" s="710"/>
      <c r="N225" s="710"/>
      <c r="O225" s="710"/>
      <c r="P225" s="710"/>
      <c r="Q225" s="710"/>
      <c r="R225" s="710"/>
      <c r="S225" s="710"/>
    </row>
    <row r="226" spans="1:19" ht="31">
      <c r="A226" s="710"/>
      <c r="B226" s="710"/>
      <c r="C226" s="710"/>
      <c r="D226" s="711"/>
      <c r="E226" s="71" t="s">
        <v>134</v>
      </c>
      <c r="F226" s="71" t="s">
        <v>135</v>
      </c>
      <c r="G226" s="37" t="s">
        <v>103</v>
      </c>
      <c r="H226" s="71" t="s">
        <v>132</v>
      </c>
      <c r="I226" s="36" t="s">
        <v>467</v>
      </c>
      <c r="J226" s="71"/>
      <c r="K226" s="36"/>
      <c r="L226" s="710"/>
      <c r="M226" s="710"/>
      <c r="N226" s="710"/>
      <c r="O226" s="710"/>
      <c r="P226" s="710"/>
      <c r="Q226" s="710"/>
      <c r="R226" s="710"/>
      <c r="S226" s="710"/>
    </row>
    <row r="227" spans="1:19">
      <c r="A227" s="710"/>
      <c r="B227" s="710"/>
      <c r="C227" s="710"/>
      <c r="D227" s="711"/>
      <c r="E227" s="71" t="s">
        <v>134</v>
      </c>
      <c r="F227" s="71" t="s">
        <v>135</v>
      </c>
      <c r="G227" s="37" t="s">
        <v>103</v>
      </c>
      <c r="H227" s="71" t="s">
        <v>133</v>
      </c>
      <c r="I227" s="36" t="s">
        <v>468</v>
      </c>
      <c r="J227" s="71"/>
      <c r="K227" s="36"/>
      <c r="L227" s="710"/>
      <c r="M227" s="710"/>
      <c r="N227" s="710"/>
      <c r="O227" s="710"/>
      <c r="P227" s="710"/>
      <c r="Q227" s="710"/>
      <c r="R227" s="710"/>
      <c r="S227" s="710"/>
    </row>
    <row r="228" spans="1:19">
      <c r="A228" s="710"/>
      <c r="B228" s="710"/>
      <c r="C228" s="710"/>
      <c r="D228" s="711"/>
      <c r="E228" s="71" t="s">
        <v>134</v>
      </c>
      <c r="F228" s="71" t="s">
        <v>135</v>
      </c>
      <c r="G228" s="37" t="s">
        <v>103</v>
      </c>
      <c r="H228" s="71" t="s">
        <v>99</v>
      </c>
      <c r="I228" s="36" t="s">
        <v>469</v>
      </c>
      <c r="J228" s="71"/>
      <c r="K228" s="36"/>
      <c r="L228" s="710"/>
      <c r="M228" s="710"/>
      <c r="N228" s="710"/>
      <c r="O228" s="710"/>
      <c r="P228" s="710"/>
      <c r="Q228" s="710"/>
      <c r="R228" s="710"/>
      <c r="S228" s="710"/>
    </row>
    <row r="229" spans="1:19" ht="46.5">
      <c r="A229" s="710"/>
      <c r="B229" s="710"/>
      <c r="C229" s="710">
        <v>3</v>
      </c>
      <c r="D229" s="711" t="s">
        <v>241</v>
      </c>
      <c r="E229" s="71" t="s">
        <v>134</v>
      </c>
      <c r="F229" s="71" t="s">
        <v>135</v>
      </c>
      <c r="G229" s="37" t="s">
        <v>103</v>
      </c>
      <c r="H229" s="71" t="s">
        <v>130</v>
      </c>
      <c r="I229" s="120" t="s">
        <v>470</v>
      </c>
      <c r="J229" s="71" t="s">
        <v>252</v>
      </c>
      <c r="K229" s="36" t="s">
        <v>255</v>
      </c>
      <c r="L229" s="710">
        <v>3</v>
      </c>
      <c r="M229" s="710" t="s">
        <v>255</v>
      </c>
      <c r="N229" s="710">
        <v>3</v>
      </c>
      <c r="O229" s="710" t="s">
        <v>255</v>
      </c>
      <c r="P229" s="710">
        <v>3</v>
      </c>
      <c r="Q229" s="710" t="s">
        <v>255</v>
      </c>
      <c r="R229" s="710">
        <v>3</v>
      </c>
      <c r="S229" s="710">
        <f>_xlfn.MODE.SNGL(K229:R233)</f>
        <v>3</v>
      </c>
    </row>
    <row r="230" spans="1:19" ht="46.5">
      <c r="A230" s="710"/>
      <c r="B230" s="710"/>
      <c r="C230" s="710"/>
      <c r="D230" s="711"/>
      <c r="E230" s="71" t="s">
        <v>134</v>
      </c>
      <c r="F230" s="71" t="s">
        <v>135</v>
      </c>
      <c r="G230" s="37" t="s">
        <v>103</v>
      </c>
      <c r="H230" s="71" t="s">
        <v>131</v>
      </c>
      <c r="I230" s="120" t="s">
        <v>471</v>
      </c>
      <c r="J230" s="71"/>
      <c r="K230" s="36"/>
      <c r="L230" s="710"/>
      <c r="M230" s="710"/>
      <c r="N230" s="710"/>
      <c r="O230" s="710"/>
      <c r="P230" s="710"/>
      <c r="Q230" s="710"/>
      <c r="R230" s="710"/>
      <c r="S230" s="710"/>
    </row>
    <row r="231" spans="1:19" ht="31">
      <c r="A231" s="710"/>
      <c r="B231" s="710"/>
      <c r="C231" s="710"/>
      <c r="D231" s="711"/>
      <c r="E231" s="71" t="s">
        <v>134</v>
      </c>
      <c r="F231" s="71" t="s">
        <v>135</v>
      </c>
      <c r="G231" s="37" t="s">
        <v>103</v>
      </c>
      <c r="H231" s="71" t="s">
        <v>132</v>
      </c>
      <c r="I231" s="36" t="s">
        <v>472</v>
      </c>
      <c r="J231" s="71"/>
      <c r="K231" s="36"/>
      <c r="L231" s="710"/>
      <c r="M231" s="710"/>
      <c r="N231" s="710"/>
      <c r="O231" s="710"/>
      <c r="P231" s="710"/>
      <c r="Q231" s="710"/>
      <c r="R231" s="710"/>
      <c r="S231" s="710"/>
    </row>
    <row r="232" spans="1:19" ht="31">
      <c r="A232" s="710"/>
      <c r="B232" s="710"/>
      <c r="C232" s="710"/>
      <c r="D232" s="711"/>
      <c r="E232" s="71" t="s">
        <v>134</v>
      </c>
      <c r="F232" s="71" t="s">
        <v>135</v>
      </c>
      <c r="G232" s="37" t="s">
        <v>103</v>
      </c>
      <c r="H232" s="71" t="s">
        <v>133</v>
      </c>
      <c r="I232" s="36" t="s">
        <v>473</v>
      </c>
      <c r="J232" s="71"/>
      <c r="K232" s="36"/>
      <c r="L232" s="710"/>
      <c r="M232" s="710"/>
      <c r="N232" s="710"/>
      <c r="O232" s="710"/>
      <c r="P232" s="710"/>
      <c r="Q232" s="710"/>
      <c r="R232" s="710"/>
      <c r="S232" s="710"/>
    </row>
    <row r="233" spans="1:19" ht="31">
      <c r="A233" s="710"/>
      <c r="B233" s="710"/>
      <c r="C233" s="710"/>
      <c r="D233" s="711"/>
      <c r="E233" s="71" t="s">
        <v>134</v>
      </c>
      <c r="F233" s="71" t="s">
        <v>135</v>
      </c>
      <c r="G233" s="37" t="s">
        <v>103</v>
      </c>
      <c r="H233" s="71" t="s">
        <v>99</v>
      </c>
      <c r="I233" s="36" t="s">
        <v>474</v>
      </c>
      <c r="J233" s="71"/>
      <c r="K233" s="36"/>
      <c r="L233" s="710"/>
      <c r="M233" s="710"/>
      <c r="N233" s="710"/>
      <c r="O233" s="710"/>
      <c r="P233" s="710"/>
      <c r="Q233" s="710"/>
      <c r="R233" s="710"/>
      <c r="S233" s="710"/>
    </row>
    <row r="234" spans="1:19" ht="20">
      <c r="A234" s="29" t="s">
        <v>242</v>
      </c>
      <c r="B234" s="695" t="s">
        <v>243</v>
      </c>
      <c r="C234" s="695"/>
      <c r="D234" s="695"/>
      <c r="E234" s="695"/>
      <c r="F234" s="695"/>
      <c r="G234" s="695"/>
      <c r="H234" s="29"/>
      <c r="I234" s="29"/>
      <c r="J234" s="29"/>
      <c r="K234" s="29"/>
      <c r="L234" s="29"/>
      <c r="M234" s="29"/>
      <c r="N234" s="29"/>
      <c r="O234" s="29"/>
      <c r="P234" s="29"/>
      <c r="Q234" s="29"/>
      <c r="R234" s="29"/>
      <c r="S234" s="167">
        <f>AVERAGE(S235:S244)</f>
        <v>3.5</v>
      </c>
    </row>
    <row r="235" spans="1:19" ht="31">
      <c r="A235" s="710"/>
      <c r="B235" s="710"/>
      <c r="C235" s="710">
        <v>1</v>
      </c>
      <c r="D235" s="711" t="s">
        <v>244</v>
      </c>
      <c r="E235" s="71" t="s">
        <v>134</v>
      </c>
      <c r="F235" s="37" t="s">
        <v>103</v>
      </c>
      <c r="G235" s="37" t="s">
        <v>103</v>
      </c>
      <c r="H235" s="71" t="s">
        <v>130</v>
      </c>
      <c r="I235" s="70" t="s">
        <v>475</v>
      </c>
      <c r="J235" s="71" t="s">
        <v>252</v>
      </c>
      <c r="K235" s="36" t="s">
        <v>255</v>
      </c>
      <c r="L235" s="710">
        <v>3</v>
      </c>
      <c r="M235" s="710" t="s">
        <v>255</v>
      </c>
      <c r="N235" s="710">
        <v>2</v>
      </c>
      <c r="O235" s="710" t="s">
        <v>255</v>
      </c>
      <c r="P235" s="710">
        <v>2</v>
      </c>
      <c r="Q235" s="710" t="s">
        <v>255</v>
      </c>
      <c r="R235" s="710">
        <v>2</v>
      </c>
      <c r="S235" s="710">
        <f>_xlfn.MODE.SNGL(K235:R239)</f>
        <v>2</v>
      </c>
    </row>
    <row r="236" spans="1:19">
      <c r="A236" s="710"/>
      <c r="B236" s="710"/>
      <c r="C236" s="710"/>
      <c r="D236" s="711"/>
      <c r="E236" s="71" t="s">
        <v>134</v>
      </c>
      <c r="F236" s="37" t="s">
        <v>103</v>
      </c>
      <c r="G236" s="37" t="s">
        <v>103</v>
      </c>
      <c r="H236" s="71" t="s">
        <v>131</v>
      </c>
      <c r="I236" s="61" t="s">
        <v>476</v>
      </c>
      <c r="J236" s="71"/>
      <c r="K236" s="36"/>
      <c r="L236" s="710"/>
      <c r="M236" s="710"/>
      <c r="N236" s="710"/>
      <c r="O236" s="710"/>
      <c r="P236" s="710"/>
      <c r="Q236" s="710"/>
      <c r="R236" s="710"/>
      <c r="S236" s="710"/>
    </row>
    <row r="237" spans="1:19" ht="62">
      <c r="A237" s="710"/>
      <c r="B237" s="710"/>
      <c r="C237" s="710"/>
      <c r="D237" s="711"/>
      <c r="E237" s="71" t="s">
        <v>134</v>
      </c>
      <c r="F237" s="37" t="s">
        <v>103</v>
      </c>
      <c r="G237" s="37" t="s">
        <v>103</v>
      </c>
      <c r="H237" s="71" t="s">
        <v>132</v>
      </c>
      <c r="I237" s="70" t="s">
        <v>477</v>
      </c>
      <c r="J237" s="71"/>
      <c r="K237" s="36"/>
      <c r="L237" s="710"/>
      <c r="M237" s="710"/>
      <c r="N237" s="710"/>
      <c r="O237" s="710"/>
      <c r="P237" s="710"/>
      <c r="Q237" s="710"/>
      <c r="R237" s="710"/>
      <c r="S237" s="710"/>
    </row>
    <row r="238" spans="1:19" ht="46.5">
      <c r="A238" s="710"/>
      <c r="B238" s="710"/>
      <c r="C238" s="710"/>
      <c r="D238" s="711"/>
      <c r="E238" s="71" t="s">
        <v>134</v>
      </c>
      <c r="F238" s="37" t="s">
        <v>103</v>
      </c>
      <c r="G238" s="37" t="s">
        <v>103</v>
      </c>
      <c r="H238" s="71" t="s">
        <v>133</v>
      </c>
      <c r="I238" s="70" t="s">
        <v>478</v>
      </c>
      <c r="J238" s="71"/>
      <c r="K238" s="36"/>
      <c r="L238" s="710"/>
      <c r="M238" s="710"/>
      <c r="N238" s="710"/>
      <c r="O238" s="710"/>
      <c r="P238" s="710"/>
      <c r="Q238" s="710"/>
      <c r="R238" s="710"/>
      <c r="S238" s="710"/>
    </row>
    <row r="239" spans="1:19" ht="31">
      <c r="A239" s="710"/>
      <c r="B239" s="710"/>
      <c r="C239" s="710"/>
      <c r="D239" s="711"/>
      <c r="E239" s="71" t="s">
        <v>134</v>
      </c>
      <c r="F239" s="37" t="s">
        <v>103</v>
      </c>
      <c r="G239" s="37" t="s">
        <v>103</v>
      </c>
      <c r="H239" s="71" t="s">
        <v>99</v>
      </c>
      <c r="I239" s="70" t="s">
        <v>479</v>
      </c>
      <c r="J239" s="71"/>
      <c r="K239" s="36"/>
      <c r="L239" s="710"/>
      <c r="M239" s="710"/>
      <c r="N239" s="710"/>
      <c r="O239" s="710"/>
      <c r="P239" s="710"/>
      <c r="Q239" s="710"/>
      <c r="R239" s="710"/>
      <c r="S239" s="710"/>
    </row>
    <row r="240" spans="1:19" ht="31">
      <c r="A240" s="710"/>
      <c r="B240" s="710"/>
      <c r="C240" s="710">
        <v>2</v>
      </c>
      <c r="D240" s="711" t="s">
        <v>245</v>
      </c>
      <c r="E240" s="71" t="s">
        <v>134</v>
      </c>
      <c r="F240" s="71" t="s">
        <v>135</v>
      </c>
      <c r="G240" s="37" t="s">
        <v>103</v>
      </c>
      <c r="H240" s="71" t="s">
        <v>130</v>
      </c>
      <c r="I240" s="120" t="s">
        <v>480</v>
      </c>
      <c r="J240" s="71" t="s">
        <v>252</v>
      </c>
      <c r="K240" s="36" t="s">
        <v>255</v>
      </c>
      <c r="L240" s="710">
        <v>3</v>
      </c>
      <c r="M240" s="710" t="s">
        <v>255</v>
      </c>
      <c r="N240" s="710">
        <v>5</v>
      </c>
      <c r="O240" s="710" t="s">
        <v>255</v>
      </c>
      <c r="P240" s="710">
        <v>5</v>
      </c>
      <c r="Q240" s="710" t="s">
        <v>255</v>
      </c>
      <c r="R240" s="710">
        <v>5</v>
      </c>
      <c r="S240" s="710">
        <f>_xlfn.MODE.SNGL(K240:R244)</f>
        <v>5</v>
      </c>
    </row>
    <row r="241" spans="1:19" ht="31">
      <c r="A241" s="710"/>
      <c r="B241" s="710"/>
      <c r="C241" s="710"/>
      <c r="D241" s="711"/>
      <c r="E241" s="71" t="s">
        <v>134</v>
      </c>
      <c r="F241" s="71" t="s">
        <v>135</v>
      </c>
      <c r="G241" s="37" t="s">
        <v>103</v>
      </c>
      <c r="H241" s="71" t="s">
        <v>131</v>
      </c>
      <c r="I241" s="120" t="s">
        <v>481</v>
      </c>
      <c r="J241" s="71"/>
      <c r="K241" s="36"/>
      <c r="L241" s="710"/>
      <c r="M241" s="710"/>
      <c r="N241" s="710"/>
      <c r="O241" s="710"/>
      <c r="P241" s="710"/>
      <c r="Q241" s="710"/>
      <c r="R241" s="710"/>
      <c r="S241" s="710"/>
    </row>
    <row r="242" spans="1:19" ht="31">
      <c r="A242" s="710"/>
      <c r="B242" s="710"/>
      <c r="C242" s="710"/>
      <c r="D242" s="711"/>
      <c r="E242" s="71" t="s">
        <v>134</v>
      </c>
      <c r="F242" s="71" t="s">
        <v>135</v>
      </c>
      <c r="G242" s="37" t="s">
        <v>103</v>
      </c>
      <c r="H242" s="71" t="s">
        <v>132</v>
      </c>
      <c r="I242" s="36" t="s">
        <v>482</v>
      </c>
      <c r="J242" s="71"/>
      <c r="K242" s="36"/>
      <c r="L242" s="710"/>
      <c r="M242" s="710"/>
      <c r="N242" s="710"/>
      <c r="O242" s="710"/>
      <c r="P242" s="710"/>
      <c r="Q242" s="710"/>
      <c r="R242" s="710"/>
      <c r="S242" s="710"/>
    </row>
    <row r="243" spans="1:19" ht="31">
      <c r="A243" s="710"/>
      <c r="B243" s="710"/>
      <c r="C243" s="710"/>
      <c r="D243" s="711"/>
      <c r="E243" s="71" t="s">
        <v>134</v>
      </c>
      <c r="F243" s="71" t="s">
        <v>135</v>
      </c>
      <c r="G243" s="37" t="s">
        <v>103</v>
      </c>
      <c r="H243" s="71" t="s">
        <v>133</v>
      </c>
      <c r="I243" s="36" t="s">
        <v>483</v>
      </c>
      <c r="J243" s="71"/>
      <c r="K243" s="36"/>
      <c r="L243" s="710"/>
      <c r="M243" s="710"/>
      <c r="N243" s="710"/>
      <c r="O243" s="710"/>
      <c r="P243" s="710"/>
      <c r="Q243" s="710"/>
      <c r="R243" s="710"/>
      <c r="S243" s="710"/>
    </row>
    <row r="244" spans="1:19" ht="31">
      <c r="A244" s="710"/>
      <c r="B244" s="710"/>
      <c r="C244" s="710"/>
      <c r="D244" s="711"/>
      <c r="E244" s="71" t="s">
        <v>134</v>
      </c>
      <c r="F244" s="71" t="s">
        <v>135</v>
      </c>
      <c r="G244" s="37" t="s">
        <v>103</v>
      </c>
      <c r="H244" s="71" t="s">
        <v>99</v>
      </c>
      <c r="I244" s="36" t="s">
        <v>484</v>
      </c>
      <c r="J244" s="71"/>
      <c r="K244" s="36"/>
      <c r="L244" s="710"/>
      <c r="M244" s="710"/>
      <c r="N244" s="710"/>
      <c r="O244" s="710"/>
      <c r="P244" s="710"/>
      <c r="Q244" s="710"/>
      <c r="R244" s="710"/>
      <c r="S244" s="710"/>
    </row>
  </sheetData>
  <mergeCells count="522">
    <mergeCell ref="M6:M10"/>
    <mergeCell ref="N6:N10"/>
    <mergeCell ref="M12:M16"/>
    <mergeCell ref="N12:N16"/>
    <mergeCell ref="M18:M22"/>
    <mergeCell ref="N18:N22"/>
    <mergeCell ref="M23:M27"/>
    <mergeCell ref="N23:N27"/>
    <mergeCell ref="L235:L239"/>
    <mergeCell ref="L224:L228"/>
    <mergeCell ref="L213:L217"/>
    <mergeCell ref="L202:L206"/>
    <mergeCell ref="L192:L196"/>
    <mergeCell ref="L180:L184"/>
    <mergeCell ref="L168:L172"/>
    <mergeCell ref="L156:L160"/>
    <mergeCell ref="L144:L148"/>
    <mergeCell ref="L132:L136"/>
    <mergeCell ref="L120:L124"/>
    <mergeCell ref="L110:L114"/>
    <mergeCell ref="L100:L104"/>
    <mergeCell ref="L89:L93"/>
    <mergeCell ref="L78:L82"/>
    <mergeCell ref="L56:L60"/>
    <mergeCell ref="O235:O239"/>
    <mergeCell ref="P235:P239"/>
    <mergeCell ref="Q235:Q239"/>
    <mergeCell ref="R235:R239"/>
    <mergeCell ref="S235:S239"/>
    <mergeCell ref="L240:L244"/>
    <mergeCell ref="O240:O244"/>
    <mergeCell ref="P240:P244"/>
    <mergeCell ref="Q240:Q244"/>
    <mergeCell ref="R240:R244"/>
    <mergeCell ref="S240:S244"/>
    <mergeCell ref="M235:M239"/>
    <mergeCell ref="N235:N239"/>
    <mergeCell ref="M240:M244"/>
    <mergeCell ref="N240:N244"/>
    <mergeCell ref="O224:O228"/>
    <mergeCell ref="P224:P228"/>
    <mergeCell ref="Q224:Q228"/>
    <mergeCell ref="R224:R228"/>
    <mergeCell ref="S224:S228"/>
    <mergeCell ref="L229:L233"/>
    <mergeCell ref="O229:O233"/>
    <mergeCell ref="P229:P233"/>
    <mergeCell ref="Q229:Q233"/>
    <mergeCell ref="R229:R233"/>
    <mergeCell ref="S229:S233"/>
    <mergeCell ref="M224:M228"/>
    <mergeCell ref="N224:N228"/>
    <mergeCell ref="M229:M233"/>
    <mergeCell ref="N229:N233"/>
    <mergeCell ref="O213:O217"/>
    <mergeCell ref="P213:P217"/>
    <mergeCell ref="Q213:Q217"/>
    <mergeCell ref="R213:R217"/>
    <mergeCell ref="S213:S217"/>
    <mergeCell ref="L219:L223"/>
    <mergeCell ref="O219:O223"/>
    <mergeCell ref="P219:P223"/>
    <mergeCell ref="Q219:Q223"/>
    <mergeCell ref="R219:R223"/>
    <mergeCell ref="S219:S223"/>
    <mergeCell ref="M213:M217"/>
    <mergeCell ref="N213:N217"/>
    <mergeCell ref="M219:M223"/>
    <mergeCell ref="N219:N223"/>
    <mergeCell ref="O202:O206"/>
    <mergeCell ref="P202:P206"/>
    <mergeCell ref="Q202:Q206"/>
    <mergeCell ref="R202:R206"/>
    <mergeCell ref="S202:S206"/>
    <mergeCell ref="L207:L211"/>
    <mergeCell ref="O207:O211"/>
    <mergeCell ref="P207:P211"/>
    <mergeCell ref="Q207:Q211"/>
    <mergeCell ref="R207:R211"/>
    <mergeCell ref="S207:S211"/>
    <mergeCell ref="M202:M206"/>
    <mergeCell ref="N202:N206"/>
    <mergeCell ref="M207:M211"/>
    <mergeCell ref="N207:N211"/>
    <mergeCell ref="O192:O196"/>
    <mergeCell ref="P192:P196"/>
    <mergeCell ref="Q192:Q196"/>
    <mergeCell ref="R192:R196"/>
    <mergeCell ref="S192:S196"/>
    <mergeCell ref="L197:L201"/>
    <mergeCell ref="O197:O201"/>
    <mergeCell ref="P197:P201"/>
    <mergeCell ref="Q197:Q201"/>
    <mergeCell ref="R197:R201"/>
    <mergeCell ref="S197:S201"/>
    <mergeCell ref="M192:M196"/>
    <mergeCell ref="N192:N196"/>
    <mergeCell ref="M197:M201"/>
    <mergeCell ref="N197:N201"/>
    <mergeCell ref="O180:O184"/>
    <mergeCell ref="P180:P184"/>
    <mergeCell ref="Q180:Q184"/>
    <mergeCell ref="R180:R184"/>
    <mergeCell ref="S180:S184"/>
    <mergeCell ref="L186:L190"/>
    <mergeCell ref="O186:O190"/>
    <mergeCell ref="P186:P190"/>
    <mergeCell ref="Q186:Q190"/>
    <mergeCell ref="R186:R190"/>
    <mergeCell ref="S186:S190"/>
    <mergeCell ref="M180:M184"/>
    <mergeCell ref="N180:N184"/>
    <mergeCell ref="M186:M190"/>
    <mergeCell ref="N186:N190"/>
    <mergeCell ref="O168:O172"/>
    <mergeCell ref="P168:P172"/>
    <mergeCell ref="Q168:Q172"/>
    <mergeCell ref="R168:R172"/>
    <mergeCell ref="S168:S172"/>
    <mergeCell ref="L174:L178"/>
    <mergeCell ref="O174:O178"/>
    <mergeCell ref="P174:P178"/>
    <mergeCell ref="Q174:Q178"/>
    <mergeCell ref="R174:R178"/>
    <mergeCell ref="S174:S178"/>
    <mergeCell ref="M168:M172"/>
    <mergeCell ref="N168:N172"/>
    <mergeCell ref="M174:M178"/>
    <mergeCell ref="N174:N178"/>
    <mergeCell ref="O156:O160"/>
    <mergeCell ref="P156:P160"/>
    <mergeCell ref="Q156:Q160"/>
    <mergeCell ref="R156:R160"/>
    <mergeCell ref="S156:S160"/>
    <mergeCell ref="L162:L166"/>
    <mergeCell ref="O162:O166"/>
    <mergeCell ref="P162:P166"/>
    <mergeCell ref="Q162:Q166"/>
    <mergeCell ref="R162:R166"/>
    <mergeCell ref="S162:S166"/>
    <mergeCell ref="M156:M160"/>
    <mergeCell ref="N156:N160"/>
    <mergeCell ref="M162:M166"/>
    <mergeCell ref="N162:N166"/>
    <mergeCell ref="O144:O148"/>
    <mergeCell ref="P144:P148"/>
    <mergeCell ref="Q144:Q148"/>
    <mergeCell ref="R144:R148"/>
    <mergeCell ref="S144:S148"/>
    <mergeCell ref="L150:L154"/>
    <mergeCell ref="O150:O154"/>
    <mergeCell ref="P150:P154"/>
    <mergeCell ref="Q150:Q154"/>
    <mergeCell ref="R150:R154"/>
    <mergeCell ref="S150:S154"/>
    <mergeCell ref="M144:M148"/>
    <mergeCell ref="N144:N148"/>
    <mergeCell ref="M150:M154"/>
    <mergeCell ref="N150:N154"/>
    <mergeCell ref="O132:O136"/>
    <mergeCell ref="P132:P136"/>
    <mergeCell ref="Q132:Q136"/>
    <mergeCell ref="R132:R136"/>
    <mergeCell ref="S132:S136"/>
    <mergeCell ref="L138:L142"/>
    <mergeCell ref="O138:O142"/>
    <mergeCell ref="P138:P142"/>
    <mergeCell ref="Q138:Q142"/>
    <mergeCell ref="R138:R142"/>
    <mergeCell ref="S138:S142"/>
    <mergeCell ref="M132:M136"/>
    <mergeCell ref="N132:N136"/>
    <mergeCell ref="M138:M142"/>
    <mergeCell ref="N138:N142"/>
    <mergeCell ref="O120:O124"/>
    <mergeCell ref="P120:P124"/>
    <mergeCell ref="Q120:Q124"/>
    <mergeCell ref="R120:R124"/>
    <mergeCell ref="S120:S124"/>
    <mergeCell ref="L126:L130"/>
    <mergeCell ref="O126:O130"/>
    <mergeCell ref="P126:P130"/>
    <mergeCell ref="Q126:Q130"/>
    <mergeCell ref="R126:R130"/>
    <mergeCell ref="S126:S130"/>
    <mergeCell ref="M120:M124"/>
    <mergeCell ref="N120:N124"/>
    <mergeCell ref="M126:M130"/>
    <mergeCell ref="N126:N130"/>
    <mergeCell ref="O110:O114"/>
    <mergeCell ref="P110:P114"/>
    <mergeCell ref="Q110:Q114"/>
    <mergeCell ref="R110:R114"/>
    <mergeCell ref="S110:S114"/>
    <mergeCell ref="L115:L119"/>
    <mergeCell ref="O115:O119"/>
    <mergeCell ref="P115:P119"/>
    <mergeCell ref="Q115:Q119"/>
    <mergeCell ref="R115:R119"/>
    <mergeCell ref="S115:S119"/>
    <mergeCell ref="M110:M114"/>
    <mergeCell ref="N110:N114"/>
    <mergeCell ref="M115:M119"/>
    <mergeCell ref="N115:N119"/>
    <mergeCell ref="O100:O104"/>
    <mergeCell ref="P100:P104"/>
    <mergeCell ref="Q100:Q104"/>
    <mergeCell ref="R100:R104"/>
    <mergeCell ref="S100:S104"/>
    <mergeCell ref="L105:L109"/>
    <mergeCell ref="O105:O109"/>
    <mergeCell ref="P105:P109"/>
    <mergeCell ref="Q105:Q109"/>
    <mergeCell ref="R105:R109"/>
    <mergeCell ref="S105:S109"/>
    <mergeCell ref="M100:M104"/>
    <mergeCell ref="N100:N104"/>
    <mergeCell ref="M105:M109"/>
    <mergeCell ref="N105:N109"/>
    <mergeCell ref="O89:O93"/>
    <mergeCell ref="P89:P93"/>
    <mergeCell ref="Q89:Q93"/>
    <mergeCell ref="R89:R93"/>
    <mergeCell ref="S89:S93"/>
    <mergeCell ref="L94:L98"/>
    <mergeCell ref="O94:O98"/>
    <mergeCell ref="P94:P98"/>
    <mergeCell ref="Q94:Q98"/>
    <mergeCell ref="R94:R98"/>
    <mergeCell ref="S94:S98"/>
    <mergeCell ref="M89:M93"/>
    <mergeCell ref="N89:N93"/>
    <mergeCell ref="M94:M98"/>
    <mergeCell ref="N94:N98"/>
    <mergeCell ref="O78:O82"/>
    <mergeCell ref="P78:P82"/>
    <mergeCell ref="Q78:Q82"/>
    <mergeCell ref="R78:R82"/>
    <mergeCell ref="S78:S82"/>
    <mergeCell ref="L84:L88"/>
    <mergeCell ref="O84:O88"/>
    <mergeCell ref="P84:P88"/>
    <mergeCell ref="Q84:Q88"/>
    <mergeCell ref="R84:R88"/>
    <mergeCell ref="S84:S88"/>
    <mergeCell ref="M78:M82"/>
    <mergeCell ref="N78:N82"/>
    <mergeCell ref="M84:M88"/>
    <mergeCell ref="N84:N88"/>
    <mergeCell ref="J67:J71"/>
    <mergeCell ref="K67:K71"/>
    <mergeCell ref="L67:L71"/>
    <mergeCell ref="O67:O71"/>
    <mergeCell ref="P67:P71"/>
    <mergeCell ref="Q67:Q71"/>
    <mergeCell ref="R67:R71"/>
    <mergeCell ref="S67:S71"/>
    <mergeCell ref="L73:L77"/>
    <mergeCell ref="O73:O77"/>
    <mergeCell ref="P73:P77"/>
    <mergeCell ref="Q73:Q77"/>
    <mergeCell ref="R73:R77"/>
    <mergeCell ref="S73:S77"/>
    <mergeCell ref="M67:M71"/>
    <mergeCell ref="N67:N71"/>
    <mergeCell ref="M73:M77"/>
    <mergeCell ref="N73:N77"/>
    <mergeCell ref="O56:O60"/>
    <mergeCell ref="P56:P60"/>
    <mergeCell ref="Q56:Q60"/>
    <mergeCell ref="R56:R60"/>
    <mergeCell ref="S56:S60"/>
    <mergeCell ref="L61:L65"/>
    <mergeCell ref="O61:O65"/>
    <mergeCell ref="P61:P65"/>
    <mergeCell ref="Q61:Q65"/>
    <mergeCell ref="R61:R65"/>
    <mergeCell ref="S61:S65"/>
    <mergeCell ref="M56:M60"/>
    <mergeCell ref="N56:N60"/>
    <mergeCell ref="M61:M65"/>
    <mergeCell ref="N61:N65"/>
    <mergeCell ref="L45:L49"/>
    <mergeCell ref="O45:O49"/>
    <mergeCell ref="P45:P49"/>
    <mergeCell ref="Q45:Q49"/>
    <mergeCell ref="R45:R49"/>
    <mergeCell ref="S45:S49"/>
    <mergeCell ref="L51:L55"/>
    <mergeCell ref="O51:O55"/>
    <mergeCell ref="P51:P55"/>
    <mergeCell ref="Q51:Q55"/>
    <mergeCell ref="R51:R55"/>
    <mergeCell ref="S51:S55"/>
    <mergeCell ref="M45:M49"/>
    <mergeCell ref="N45:N49"/>
    <mergeCell ref="M51:M55"/>
    <mergeCell ref="N51:N55"/>
    <mergeCell ref="L33:L37"/>
    <mergeCell ref="O33:O37"/>
    <mergeCell ref="P33:P37"/>
    <mergeCell ref="Q33:Q37"/>
    <mergeCell ref="R33:R37"/>
    <mergeCell ref="S33:S37"/>
    <mergeCell ref="L39:L43"/>
    <mergeCell ref="O39:O43"/>
    <mergeCell ref="P39:P43"/>
    <mergeCell ref="Q39:Q43"/>
    <mergeCell ref="R39:R43"/>
    <mergeCell ref="S39:S43"/>
    <mergeCell ref="M33:M37"/>
    <mergeCell ref="N33:N37"/>
    <mergeCell ref="M39:M43"/>
    <mergeCell ref="N39:N43"/>
    <mergeCell ref="L23:L27"/>
    <mergeCell ref="O23:O27"/>
    <mergeCell ref="P23:P27"/>
    <mergeCell ref="Q23:Q27"/>
    <mergeCell ref="R23:R27"/>
    <mergeCell ref="S23:S27"/>
    <mergeCell ref="L28:L32"/>
    <mergeCell ref="O28:O32"/>
    <mergeCell ref="P28:P32"/>
    <mergeCell ref="Q28:Q32"/>
    <mergeCell ref="R28:R32"/>
    <mergeCell ref="S28:S32"/>
    <mergeCell ref="M28:M32"/>
    <mergeCell ref="N28:N32"/>
    <mergeCell ref="O12:O16"/>
    <mergeCell ref="P12:P16"/>
    <mergeCell ref="Q12:Q16"/>
    <mergeCell ref="R12:R16"/>
    <mergeCell ref="S12:S16"/>
    <mergeCell ref="L18:L22"/>
    <mergeCell ref="O18:O22"/>
    <mergeCell ref="P18:P22"/>
    <mergeCell ref="Q18:Q22"/>
    <mergeCell ref="R18:R22"/>
    <mergeCell ref="S18:S22"/>
    <mergeCell ref="L6:L10"/>
    <mergeCell ref="O6:O10"/>
    <mergeCell ref="P6:P10"/>
    <mergeCell ref="Q6:Q10"/>
    <mergeCell ref="R6:R10"/>
    <mergeCell ref="S6:S10"/>
    <mergeCell ref="B173:G173"/>
    <mergeCell ref="C28:C32"/>
    <mergeCell ref="C23:C27"/>
    <mergeCell ref="D12:D16"/>
    <mergeCell ref="C12:C16"/>
    <mergeCell ref="B12:B16"/>
    <mergeCell ref="D51:D55"/>
    <mergeCell ref="C51:C55"/>
    <mergeCell ref="B51:B65"/>
    <mergeCell ref="B38:D38"/>
    <mergeCell ref="C126:C130"/>
    <mergeCell ref="B126:B130"/>
    <mergeCell ref="B155:G155"/>
    <mergeCell ref="B161:G161"/>
    <mergeCell ref="B167:G167"/>
    <mergeCell ref="D138:D142"/>
    <mergeCell ref="B66:G66"/>
    <mergeCell ref="L12:L16"/>
    <mergeCell ref="B99:G99"/>
    <mergeCell ref="B125:G125"/>
    <mergeCell ref="B131:G131"/>
    <mergeCell ref="B137:G137"/>
    <mergeCell ref="B143:G143"/>
    <mergeCell ref="B149:G149"/>
    <mergeCell ref="D84:D88"/>
    <mergeCell ref="C84:C88"/>
    <mergeCell ref="D89:D93"/>
    <mergeCell ref="C89:C93"/>
    <mergeCell ref="D100:D104"/>
    <mergeCell ref="D126:D130"/>
    <mergeCell ref="C138:C142"/>
    <mergeCell ref="B138:B142"/>
    <mergeCell ref="B5:G5"/>
    <mergeCell ref="B11:G11"/>
    <mergeCell ref="B17:G17"/>
    <mergeCell ref="B44:G44"/>
    <mergeCell ref="A3:A4"/>
    <mergeCell ref="S3:S4"/>
    <mergeCell ref="E3:G3"/>
    <mergeCell ref="K3:L3"/>
    <mergeCell ref="O3:P3"/>
    <mergeCell ref="Q3:R3"/>
    <mergeCell ref="D6:D10"/>
    <mergeCell ref="C6:C10"/>
    <mergeCell ref="B6:B10"/>
    <mergeCell ref="A6:A10"/>
    <mergeCell ref="A12:A16"/>
    <mergeCell ref="D18:D22"/>
    <mergeCell ref="C18:C22"/>
    <mergeCell ref="B18:B37"/>
    <mergeCell ref="A18:A37"/>
    <mergeCell ref="D23:D27"/>
    <mergeCell ref="D28:D32"/>
    <mergeCell ref="D33:D37"/>
    <mergeCell ref="C33:C37"/>
    <mergeCell ref="H3:H4"/>
    <mergeCell ref="A51:A65"/>
    <mergeCell ref="D56:D60"/>
    <mergeCell ref="C56:C60"/>
    <mergeCell ref="D61:D65"/>
    <mergeCell ref="C61:C65"/>
    <mergeCell ref="D39:D43"/>
    <mergeCell ref="C39:C43"/>
    <mergeCell ref="B39:B43"/>
    <mergeCell ref="A39:A43"/>
    <mergeCell ref="D45:D49"/>
    <mergeCell ref="C45:C49"/>
    <mergeCell ref="B45:B49"/>
    <mergeCell ref="A45:A49"/>
    <mergeCell ref="A73:A82"/>
    <mergeCell ref="B84:B98"/>
    <mergeCell ref="A84:A98"/>
    <mergeCell ref="D67:D71"/>
    <mergeCell ref="C67:C71"/>
    <mergeCell ref="B67:B71"/>
    <mergeCell ref="A67:A71"/>
    <mergeCell ref="D73:D77"/>
    <mergeCell ref="C73:C77"/>
    <mergeCell ref="D94:D98"/>
    <mergeCell ref="C94:C98"/>
    <mergeCell ref="B72:G72"/>
    <mergeCell ref="B83:G83"/>
    <mergeCell ref="D78:D82"/>
    <mergeCell ref="C78:C82"/>
    <mergeCell ref="B73:B82"/>
    <mergeCell ref="A126:A130"/>
    <mergeCell ref="A132:A136"/>
    <mergeCell ref="B132:B136"/>
    <mergeCell ref="D132:D136"/>
    <mergeCell ref="C132:C136"/>
    <mergeCell ref="C100:C104"/>
    <mergeCell ref="B100:B124"/>
    <mergeCell ref="A100:A124"/>
    <mergeCell ref="D105:D109"/>
    <mergeCell ref="C105:C109"/>
    <mergeCell ref="D110:D114"/>
    <mergeCell ref="C110:C114"/>
    <mergeCell ref="D115:D119"/>
    <mergeCell ref="C115:C119"/>
    <mergeCell ref="D120:D124"/>
    <mergeCell ref="C120:C124"/>
    <mergeCell ref="A138:A142"/>
    <mergeCell ref="D144:D148"/>
    <mergeCell ref="B144:B148"/>
    <mergeCell ref="C144:C148"/>
    <mergeCell ref="A144:A148"/>
    <mergeCell ref="D174:D178"/>
    <mergeCell ref="B174:B178"/>
    <mergeCell ref="C174:C178"/>
    <mergeCell ref="A174:A178"/>
    <mergeCell ref="D150:D154"/>
    <mergeCell ref="C150:C154"/>
    <mergeCell ref="B150:B154"/>
    <mergeCell ref="A150:A154"/>
    <mergeCell ref="D168:D172"/>
    <mergeCell ref="B168:B172"/>
    <mergeCell ref="C168:C172"/>
    <mergeCell ref="A168:A172"/>
    <mergeCell ref="D156:D160"/>
    <mergeCell ref="C156:C160"/>
    <mergeCell ref="B156:B160"/>
    <mergeCell ref="A156:A160"/>
    <mergeCell ref="D162:D166"/>
    <mergeCell ref="C162:C166"/>
    <mergeCell ref="B162:B166"/>
    <mergeCell ref="A162:A166"/>
    <mergeCell ref="D186:D190"/>
    <mergeCell ref="C186:C190"/>
    <mergeCell ref="B186:B190"/>
    <mergeCell ref="A186:A190"/>
    <mergeCell ref="D192:D196"/>
    <mergeCell ref="C192:C196"/>
    <mergeCell ref="B192:B211"/>
    <mergeCell ref="A192:A211"/>
    <mergeCell ref="D180:D184"/>
    <mergeCell ref="C180:C184"/>
    <mergeCell ref="B180:B184"/>
    <mergeCell ref="A180:A184"/>
    <mergeCell ref="B185:G185"/>
    <mergeCell ref="B191:G191"/>
    <mergeCell ref="B179:G179"/>
    <mergeCell ref="D213:D217"/>
    <mergeCell ref="C213:C217"/>
    <mergeCell ref="B213:B217"/>
    <mergeCell ref="A213:A217"/>
    <mergeCell ref="D219:D223"/>
    <mergeCell ref="A219:A233"/>
    <mergeCell ref="D197:D201"/>
    <mergeCell ref="D202:D206"/>
    <mergeCell ref="D207:D211"/>
    <mergeCell ref="C207:C211"/>
    <mergeCell ref="C202:C206"/>
    <mergeCell ref="C197:C201"/>
    <mergeCell ref="B212:G212"/>
    <mergeCell ref="B218:G218"/>
    <mergeCell ref="A235:A244"/>
    <mergeCell ref="D235:D239"/>
    <mergeCell ref="C235:C239"/>
    <mergeCell ref="D240:D244"/>
    <mergeCell ref="C240:C244"/>
    <mergeCell ref="B235:B244"/>
    <mergeCell ref="D224:D228"/>
    <mergeCell ref="D229:D233"/>
    <mergeCell ref="B219:B233"/>
    <mergeCell ref="C219:C223"/>
    <mergeCell ref="C224:C228"/>
    <mergeCell ref="C229:C233"/>
    <mergeCell ref="B234:G234"/>
    <mergeCell ref="J3:J4"/>
    <mergeCell ref="D3:D4"/>
    <mergeCell ref="C3:C4"/>
    <mergeCell ref="B3:B4"/>
    <mergeCell ref="A1:S1"/>
    <mergeCell ref="A2:I2"/>
    <mergeCell ref="J2:K2"/>
    <mergeCell ref="L2:S2"/>
    <mergeCell ref="M3:N3"/>
  </mergeCells>
  <phoneticPr fontId="43" type="noConversion"/>
  <dataValidations count="1">
    <dataValidation type="list" allowBlank="1" showInputMessage="1" showErrorMessage="1" sqref="L12:L16 P6:P10 R6:R10 L18:L37 P12:P16 R12:R16 L39:L43 P18:P37 R18:R37 L45:L49 P39:P43 R39:R43 L51:L65 P45:P49 R45:R49 L67:L71 P51:P65 R51:R65 L73:L82 P67:P71 R67:R71 L84:L98 P73:P82 R73:R82 L100:L124 P84:P98 R84:R98 L126:L130 P100:P124 R100:R124 L132:L136 P126:P130 R126:R130 L138:L142 P132:P136 R132:R136 L144:L148 P138:P142 R138:R142 L150:L154 P144:P148 R144:R148 L156:L160 P150:P154 R150:R154 L162:L166 P156:P160 R156:R160 L168:L172 P162:P166 R162:R166 L174:L178 P168:P172 R168:R172 L180:L184 P174:P178 R174:R178 L186:L190 P180:P184 R180:R184 L192:L211 P186:P190 R186:R190 L213:L217 P192:P211 R192:R211 L219:L233 P213:P217 R213:R217 L235:L244 P219:P233 R219:R233 R235:R244 P235:P244 L6:L10 N6:N10 N12:N16 N18:N37 N39:N43 N45:N49 N51:N65 N67:N71 N73:N82 N84:N98 N100:N124 N126:N130 N132:N136 N138:N142 N144:N148 N150:N154 N156:N160 N162:N166 N168:N172 N174:N178 N180:N184 N186:N190 N192:N211 N213:N217 N219:N233 N235:N244" xr:uid="{00000000-0002-0000-0800-000000000000}">
      <formula1>"1,2,3,4,5"</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KKLEAD_SPIP</vt:lpstr>
      <vt:lpstr>KKLEAD I_PEMDA</vt:lpstr>
      <vt:lpstr>KKE 1.1 SASTRA PEMDA</vt:lpstr>
      <vt:lpstr>KKE 1.2 SASARAN OPD</vt:lpstr>
      <vt:lpstr>KKE 2.1 PROGRAM</vt:lpstr>
      <vt:lpstr>KKE 2.2 KEGIATAN</vt:lpstr>
      <vt:lpstr>KKE 2.3 SUB KEGIATAN</vt:lpstr>
      <vt:lpstr>KKLEAD II</vt:lpstr>
      <vt:lpstr>KK3.1</vt:lpstr>
      <vt:lpstr>KK3.2</vt:lpstr>
      <vt:lpstr>KK3.3</vt:lpstr>
      <vt:lpstr>KK3.4</vt:lpstr>
      <vt:lpstr>Penjelasan Parameter Strupro</vt:lpstr>
      <vt:lpstr>KKLEAD III</vt:lpstr>
      <vt:lpstr>KK 5.1A</vt:lpstr>
      <vt:lpstr>KK 5.1B</vt:lpstr>
      <vt:lpstr>KK 5.2</vt:lpstr>
      <vt:lpstr>KK 6</vt:lpstr>
      <vt:lpstr>KK 7</vt:lpstr>
      <vt:lpstr>KK 8</vt:lpstr>
      <vt:lpstr>'KK 6'!Print_Area</vt:lpstr>
      <vt:lpstr>'KK 7'!Print_Area</vt:lpstr>
      <vt:lpstr>'KK 8'!Print_Area</vt:lpstr>
      <vt:lpstr>'KKE 1.1 SASTRA PEMDA'!Print_Area</vt:lpstr>
      <vt:lpstr>'KKE 1.2 SASARAN OPD'!Print_Area</vt:lpstr>
      <vt:lpstr>'KKE 2.1 PROGRAM'!Print_Area</vt:lpstr>
      <vt:lpstr>'KKE 2.2 KEGIATAN'!Print_Area</vt:lpstr>
      <vt:lpstr>'KKE 2.3 SUB KEGIATAN'!Print_Area</vt:lpstr>
      <vt:lpstr>'KKLEAD III'!Print_Area</vt:lpstr>
      <vt:lpstr>KKLEAD_SPIP!Print_Area</vt:lpstr>
      <vt:lpstr>'KK 6'!Print_Titles</vt:lpstr>
      <vt:lpstr>'KK 8'!Print_Titles</vt:lpstr>
      <vt:lpstr>KKLEAD_SPIP!Print_Titles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CFR</dc:creator>
  <cp:lastModifiedBy>ASUS</cp:lastModifiedBy>
  <cp:lastPrinted>2023-03-26T16:38:58Z</cp:lastPrinted>
  <dcterms:created xsi:type="dcterms:W3CDTF">2020-10-15T05:50:00Z</dcterms:created>
  <dcterms:modified xsi:type="dcterms:W3CDTF">2023-06-23T01:00:37Z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1033-2.7.0.4476</vt:lpwstr>
  </property>
</Properties>
</file>